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unimiskolchu-my.sharepoint.com/personal/tekla_szep_uni-miskolc_hu/Documents/SzépTekla_OneDrive/OFFICIAL/Tárgyak/Külgazdasági_elemzések/tananyag/"/>
    </mc:Choice>
  </mc:AlternateContent>
  <xr:revisionPtr revIDLastSave="5" documentId="11_214484D52E453BE5C8BF33F1B8CA9616291E38A7" xr6:coauthVersionLast="47" xr6:coauthVersionMax="47" xr10:uidLastSave="{429DFC84-EB5F-4997-A17D-238008D020A5}"/>
  <bookViews>
    <workbookView xWindow="-110" yWindow="-110" windowWidth="19420" windowHeight="10300" xr2:uid="{00000000-000D-0000-FFFF-FFFF00000000}"/>
  </bookViews>
  <sheets>
    <sheet name="normalizálás" sheetId="31" r:id="rId1"/>
    <sheet name="standardizálás" sheetId="2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21" l="1"/>
  <c r="Q37" i="21"/>
  <c r="V4" i="31"/>
  <c r="Q32" i="31"/>
  <c r="Q31" i="31"/>
  <c r="Q38" i="21"/>
  <c r="AH37" i="21" l="1"/>
  <c r="AH38" i="21"/>
  <c r="U46" i="21" l="1"/>
  <c r="AC70" i="21"/>
  <c r="AF71" i="21"/>
  <c r="X70" i="21"/>
  <c r="AA68" i="21"/>
  <c r="AA64" i="21"/>
  <c r="X53" i="21"/>
  <c r="AG68" i="21"/>
  <c r="AD65" i="21"/>
  <c r="U58" i="21"/>
  <c r="AF67" i="21"/>
  <c r="AA71" i="21"/>
  <c r="AE69" i="21"/>
  <c r="X63" i="21"/>
  <c r="U71" i="21"/>
  <c r="Z69" i="21"/>
  <c r="AG66" i="21"/>
  <c r="X61" i="21"/>
  <c r="Y71" i="21"/>
  <c r="V70" i="21"/>
  <c r="AF68" i="21"/>
  <c r="AD67" i="21"/>
  <c r="Z65" i="21"/>
  <c r="AG62" i="21"/>
  <c r="AB45" i="21"/>
  <c r="W48" i="21"/>
  <c r="AE71" i="21"/>
  <c r="AG70" i="21"/>
  <c r="AB70" i="21"/>
  <c r="AD69" i="21"/>
  <c r="X69" i="21"/>
  <c r="Y68" i="21"/>
  <c r="AC66" i="21"/>
  <c r="W64" i="21"/>
  <c r="AA60" i="21"/>
  <c r="AE56" i="21"/>
  <c r="AD51" i="21"/>
  <c r="Y46" i="21"/>
  <c r="AC71" i="21"/>
  <c r="X71" i="21"/>
  <c r="AF70" i="21"/>
  <c r="Z70" i="21"/>
  <c r="U70" i="21"/>
  <c r="AB69" i="21"/>
  <c r="W69" i="21"/>
  <c r="AE68" i="21"/>
  <c r="W68" i="21"/>
  <c r="AB67" i="21"/>
  <c r="Y66" i="21"/>
  <c r="V65" i="21"/>
  <c r="AF63" i="21"/>
  <c r="Y62" i="21"/>
  <c r="AD59" i="21"/>
  <c r="Z55" i="21"/>
  <c r="AC50" i="21"/>
  <c r="AG71" i="21"/>
  <c r="AB71" i="21"/>
  <c r="W71" i="21"/>
  <c r="AD70" i="21"/>
  <c r="Y70" i="21"/>
  <c r="AF69" i="21"/>
  <c r="AA69" i="21"/>
  <c r="V69" i="21"/>
  <c r="AC68" i="21"/>
  <c r="U68" i="21"/>
  <c r="X67" i="21"/>
  <c r="U66" i="21"/>
  <c r="AE64" i="21"/>
  <c r="AB63" i="21"/>
  <c r="AF61" i="21"/>
  <c r="V59" i="21"/>
  <c r="Y54" i="21"/>
  <c r="AB49" i="21"/>
  <c r="AC58" i="21"/>
  <c r="AB57" i="21"/>
  <c r="W56" i="21"/>
  <c r="AG54" i="21"/>
  <c r="AF53" i="21"/>
  <c r="AA52" i="21"/>
  <c r="V51" i="21"/>
  <c r="U50" i="21"/>
  <c r="AE48" i="21"/>
  <c r="V47" i="21"/>
  <c r="AF45" i="21"/>
  <c r="AD71" i="21"/>
  <c r="Z71" i="21"/>
  <c r="V71" i="21"/>
  <c r="AE70" i="21"/>
  <c r="AA70" i="21"/>
  <c r="W70" i="21"/>
  <c r="AG69" i="21"/>
  <c r="AC69" i="21"/>
  <c r="Y69" i="21"/>
  <c r="U69" i="21"/>
  <c r="AD68" i="21"/>
  <c r="Z68" i="21"/>
  <c r="V68" i="21"/>
  <c r="AE67" i="21"/>
  <c r="Z67" i="21"/>
  <c r="AE66" i="21"/>
  <c r="W66" i="21"/>
  <c r="AB65" i="21"/>
  <c r="AG64" i="21"/>
  <c r="Y64" i="21"/>
  <c r="AD63" i="21"/>
  <c r="V63" i="21"/>
  <c r="U62" i="21"/>
  <c r="AE60" i="21"/>
  <c r="Z59" i="21"/>
  <c r="Y58" i="21"/>
  <c r="X57" i="21"/>
  <c r="AD55" i="21"/>
  <c r="AC54" i="21"/>
  <c r="AB53" i="21"/>
  <c r="W52" i="21"/>
  <c r="AG50" i="21"/>
  <c r="AF49" i="21"/>
  <c r="AA48" i="21"/>
  <c r="AG46" i="21"/>
  <c r="X45" i="21"/>
  <c r="AB68" i="21"/>
  <c r="X68" i="21"/>
  <c r="AG67" i="21"/>
  <c r="AC67" i="21"/>
  <c r="V67" i="21"/>
  <c r="AA66" i="21"/>
  <c r="AF65" i="21"/>
  <c r="X65" i="21"/>
  <c r="AC64" i="21"/>
  <c r="U64" i="21"/>
  <c r="Z63" i="21"/>
  <c r="AC62" i="21"/>
  <c r="AB61" i="21"/>
  <c r="W60" i="21"/>
  <c r="AG58" i="21"/>
  <c r="AF57" i="21"/>
  <c r="AA56" i="21"/>
  <c r="V55" i="21"/>
  <c r="U54" i="21"/>
  <c r="AE52" i="21"/>
  <c r="Z51" i="21"/>
  <c r="Y50" i="21"/>
  <c r="X49" i="21"/>
  <c r="Z47" i="21"/>
  <c r="AD47" i="21"/>
  <c r="AC46" i="21"/>
  <c r="U45" i="21"/>
  <c r="Y45" i="21"/>
  <c r="AC45" i="21"/>
  <c r="AG45" i="21"/>
  <c r="V46" i="21"/>
  <c r="Z46" i="21"/>
  <c r="AD46" i="21"/>
  <c r="W47" i="21"/>
  <c r="AA47" i="21"/>
  <c r="AE47" i="21"/>
  <c r="X48" i="21"/>
  <c r="AB48" i="21"/>
  <c r="AF48" i="21"/>
  <c r="U49" i="21"/>
  <c r="Y49" i="21"/>
  <c r="AC49" i="21"/>
  <c r="AG49" i="21"/>
  <c r="V50" i="21"/>
  <c r="Z50" i="21"/>
  <c r="AD50" i="21"/>
  <c r="W51" i="21"/>
  <c r="AA51" i="21"/>
  <c r="AE51" i="21"/>
  <c r="X52" i="21"/>
  <c r="AB52" i="21"/>
  <c r="AF52" i="21"/>
  <c r="U53" i="21"/>
  <c r="Y53" i="21"/>
  <c r="AC53" i="21"/>
  <c r="AG53" i="21"/>
  <c r="V54" i="21"/>
  <c r="Z54" i="21"/>
  <c r="AD54" i="21"/>
  <c r="W55" i="21"/>
  <c r="AA55" i="21"/>
  <c r="AE55" i="21"/>
  <c r="X56" i="21"/>
  <c r="AB56" i="21"/>
  <c r="AF56" i="21"/>
  <c r="U57" i="21"/>
  <c r="Y57" i="21"/>
  <c r="AC57" i="21"/>
  <c r="AG57" i="21"/>
  <c r="V58" i="21"/>
  <c r="Z58" i="21"/>
  <c r="AD58" i="21"/>
  <c r="W59" i="21"/>
  <c r="AA59" i="21"/>
  <c r="AE59" i="21"/>
  <c r="X60" i="21"/>
  <c r="AB60" i="21"/>
  <c r="AF60" i="21"/>
  <c r="U61" i="21"/>
  <c r="Y61" i="21"/>
  <c r="AC61" i="21"/>
  <c r="AG61" i="21"/>
  <c r="V62" i="21"/>
  <c r="Z62" i="21"/>
  <c r="AD62" i="21"/>
  <c r="W63" i="21"/>
  <c r="AA63" i="21"/>
  <c r="AE63" i="21"/>
  <c r="X64" i="21"/>
  <c r="AB64" i="21"/>
  <c r="AF64" i="21"/>
  <c r="U65" i="21"/>
  <c r="Y65" i="21"/>
  <c r="AC65" i="21"/>
  <c r="AG65" i="21"/>
  <c r="V66" i="21"/>
  <c r="Z66" i="21"/>
  <c r="AD66" i="21"/>
  <c r="W67" i="21"/>
  <c r="AA67" i="21"/>
  <c r="V45" i="21"/>
  <c r="Z45" i="21"/>
  <c r="AD45" i="21"/>
  <c r="W46" i="21"/>
  <c r="AA46" i="21"/>
  <c r="AE46" i="21"/>
  <c r="X47" i="21"/>
  <c r="AB47" i="21"/>
  <c r="AF47" i="21"/>
  <c r="U48" i="21"/>
  <c r="Y48" i="21"/>
  <c r="AC48" i="21"/>
  <c r="AG48" i="21"/>
  <c r="V49" i="21"/>
  <c r="Z49" i="21"/>
  <c r="AD49" i="21"/>
  <c r="W50" i="21"/>
  <c r="AA50" i="21"/>
  <c r="AE50" i="21"/>
  <c r="X51" i="21"/>
  <c r="AB51" i="21"/>
  <c r="AF51" i="21"/>
  <c r="U52" i="21"/>
  <c r="Y52" i="21"/>
  <c r="AC52" i="21"/>
  <c r="AG52" i="21"/>
  <c r="V53" i="21"/>
  <c r="Z53" i="21"/>
  <c r="AD53" i="21"/>
  <c r="W54" i="21"/>
  <c r="AA54" i="21"/>
  <c r="AE54" i="21"/>
  <c r="X55" i="21"/>
  <c r="AB55" i="21"/>
  <c r="AF55" i="21"/>
  <c r="U56" i="21"/>
  <c r="Y56" i="21"/>
  <c r="AC56" i="21"/>
  <c r="AG56" i="21"/>
  <c r="V57" i="21"/>
  <c r="Z57" i="21"/>
  <c r="AD57" i="21"/>
  <c r="W58" i="21"/>
  <c r="AA58" i="21"/>
  <c r="AE58" i="21"/>
  <c r="X59" i="21"/>
  <c r="AB59" i="21"/>
  <c r="AF59" i="21"/>
  <c r="U60" i="21"/>
  <c r="Y60" i="21"/>
  <c r="AC60" i="21"/>
  <c r="AG60" i="21"/>
  <c r="V61" i="21"/>
  <c r="Z61" i="21"/>
  <c r="AD61" i="21"/>
  <c r="W62" i="21"/>
  <c r="AA62" i="21"/>
  <c r="AE62" i="21"/>
  <c r="W45" i="21"/>
  <c r="AA45" i="21"/>
  <c r="AE45" i="21"/>
  <c r="X46" i="21"/>
  <c r="AB46" i="21"/>
  <c r="AF46" i="21"/>
  <c r="U47" i="21"/>
  <c r="Y47" i="21"/>
  <c r="AC47" i="21"/>
  <c r="AG47" i="21"/>
  <c r="V48" i="21"/>
  <c r="Z48" i="21"/>
  <c r="AD48" i="21"/>
  <c r="W49" i="21"/>
  <c r="AA49" i="21"/>
  <c r="AE49" i="21"/>
  <c r="X50" i="21"/>
  <c r="AB50" i="21"/>
  <c r="AF50" i="21"/>
  <c r="U51" i="21"/>
  <c r="Y51" i="21"/>
  <c r="AC51" i="21"/>
  <c r="AG51" i="21"/>
  <c r="V52" i="21"/>
  <c r="Z52" i="21"/>
  <c r="AD52" i="21"/>
  <c r="W53" i="21"/>
  <c r="AA53" i="21"/>
  <c r="AE53" i="21"/>
  <c r="X54" i="21"/>
  <c r="AB54" i="21"/>
  <c r="AF54" i="21"/>
  <c r="U55" i="21"/>
  <c r="Y55" i="21"/>
  <c r="AC55" i="21"/>
  <c r="AG55" i="21"/>
  <c r="V56" i="21"/>
  <c r="Z56" i="21"/>
  <c r="AD56" i="21"/>
  <c r="W57" i="21"/>
  <c r="AA57" i="21"/>
  <c r="AE57" i="21"/>
  <c r="X58" i="21"/>
  <c r="AB58" i="21"/>
  <c r="AF58" i="21"/>
  <c r="U59" i="21"/>
  <c r="Y59" i="21"/>
  <c r="AC59" i="21"/>
  <c r="AG59" i="21"/>
  <c r="V60" i="21"/>
  <c r="Z60" i="21"/>
  <c r="AD60" i="21"/>
  <c r="W61" i="21"/>
  <c r="AA61" i="21"/>
  <c r="AE61" i="21"/>
  <c r="X62" i="21"/>
  <c r="AB62" i="21"/>
  <c r="AF62" i="21"/>
  <c r="U63" i="21"/>
  <c r="Y63" i="21"/>
  <c r="AC63" i="21"/>
  <c r="AG63" i="21"/>
  <c r="V64" i="21"/>
  <c r="Z64" i="21"/>
  <c r="AD64" i="21"/>
  <c r="W65" i="21"/>
  <c r="AA65" i="21"/>
  <c r="AE65" i="21"/>
  <c r="X66" i="21"/>
  <c r="AB66" i="21"/>
  <c r="AF66" i="21"/>
  <c r="U67" i="21"/>
  <c r="Y67" i="21"/>
  <c r="AH73" i="21" l="1"/>
  <c r="AH72" i="21"/>
  <c r="D56" i="21" l="1"/>
  <c r="D67" i="21"/>
  <c r="D69" i="21"/>
  <c r="D55" i="21"/>
  <c r="D68" i="21"/>
  <c r="D51" i="21"/>
  <c r="D70" i="21"/>
  <c r="D64" i="21"/>
  <c r="D52" i="21"/>
  <c r="D63" i="21"/>
  <c r="D59" i="21"/>
  <c r="D66" i="21"/>
  <c r="D61" i="21"/>
  <c r="D47" i="21"/>
  <c r="D58" i="21"/>
  <c r="D62" i="21"/>
  <c r="D49" i="21"/>
  <c r="N70" i="21"/>
  <c r="F66" i="21"/>
  <c r="G65" i="21"/>
  <c r="H60" i="21"/>
  <c r="I59" i="21"/>
  <c r="J58" i="21"/>
  <c r="K53" i="21"/>
  <c r="L52" i="21"/>
  <c r="M55" i="21"/>
  <c r="E59" i="21"/>
  <c r="F50" i="21"/>
  <c r="G45" i="21"/>
  <c r="I63" i="21"/>
  <c r="J54" i="21"/>
  <c r="K49" i="21"/>
  <c r="M67" i="21"/>
  <c r="N54" i="21"/>
  <c r="P60" i="21"/>
  <c r="E66" i="21"/>
  <c r="E50" i="21"/>
  <c r="F61" i="21"/>
  <c r="F45" i="21"/>
  <c r="G56" i="21"/>
  <c r="H67" i="21"/>
  <c r="H51" i="21"/>
  <c r="I62" i="21"/>
  <c r="I46" i="21"/>
  <c r="J57" i="21"/>
  <c r="K68" i="21"/>
  <c r="K52" i="21"/>
  <c r="L63" i="21"/>
  <c r="L47" i="21"/>
  <c r="M58" i="21"/>
  <c r="N69" i="21"/>
  <c r="N53" i="21"/>
  <c r="O64" i="21"/>
  <c r="O48" i="21"/>
  <c r="P59" i="21"/>
  <c r="N50" i="21"/>
  <c r="E69" i="21"/>
  <c r="E53" i="21"/>
  <c r="F64" i="21"/>
  <c r="F48" i="21"/>
  <c r="G59" i="21"/>
  <c r="H70" i="21"/>
  <c r="H54" i="21"/>
  <c r="I65" i="21"/>
  <c r="I49" i="21"/>
  <c r="J60" i="21"/>
  <c r="J71" i="21"/>
  <c r="K55" i="21"/>
  <c r="L66" i="21"/>
  <c r="L50" i="21"/>
  <c r="M61" i="21"/>
  <c r="M45" i="21"/>
  <c r="N56" i="21"/>
  <c r="O67" i="21"/>
  <c r="O51" i="21"/>
  <c r="P62" i="21"/>
  <c r="P46" i="21"/>
  <c r="P64" i="21"/>
  <c r="E64" i="21"/>
  <c r="E48" i="21"/>
  <c r="F59" i="21"/>
  <c r="G70" i="21"/>
  <c r="G54" i="21"/>
  <c r="H65" i="21"/>
  <c r="H49" i="21"/>
  <c r="I60" i="21"/>
  <c r="I71" i="21"/>
  <c r="J55" i="21"/>
  <c r="K66" i="21"/>
  <c r="K50" i="21"/>
  <c r="L61" i="21"/>
  <c r="L45" i="21"/>
  <c r="M56" i="21"/>
  <c r="N67" i="21"/>
  <c r="N51" i="21"/>
  <c r="O62" i="21"/>
  <c r="O46" i="21"/>
  <c r="P57" i="21"/>
  <c r="E63" i="21"/>
  <c r="F58" i="21"/>
  <c r="G57" i="21"/>
  <c r="H52" i="21"/>
  <c r="I51" i="21"/>
  <c r="J50" i="21"/>
  <c r="K45" i="21"/>
  <c r="L71" i="21"/>
  <c r="M47" i="21"/>
  <c r="E51" i="21"/>
  <c r="G69" i="21"/>
  <c r="H64" i="21"/>
  <c r="I55" i="21"/>
  <c r="J46" i="21"/>
  <c r="L68" i="21"/>
  <c r="M59" i="21"/>
  <c r="O69" i="21"/>
  <c r="P52" i="21"/>
  <c r="E62" i="21"/>
  <c r="E46" i="21"/>
  <c r="F57" i="21"/>
  <c r="G68" i="21"/>
  <c r="G52" i="21"/>
  <c r="H63" i="21"/>
  <c r="H47" i="21"/>
  <c r="I58" i="21"/>
  <c r="J69" i="21"/>
  <c r="J53" i="21"/>
  <c r="K64" i="21"/>
  <c r="K48" i="21"/>
  <c r="L59" i="21"/>
  <c r="M70" i="21"/>
  <c r="M54" i="21"/>
  <c r="N65" i="21"/>
  <c r="N49" i="21"/>
  <c r="O60" i="21"/>
  <c r="O71" i="21"/>
  <c r="P55" i="21"/>
  <c r="O65" i="21"/>
  <c r="E65" i="21"/>
  <c r="E49" i="21"/>
  <c r="F60" i="21"/>
  <c r="F71" i="21"/>
  <c r="G55" i="21"/>
  <c r="H66" i="21"/>
  <c r="H50" i="21"/>
  <c r="I61" i="21"/>
  <c r="I45" i="21"/>
  <c r="J56" i="21"/>
  <c r="K67" i="21"/>
  <c r="K51" i="21"/>
  <c r="L62" i="21"/>
  <c r="L46" i="21"/>
  <c r="M57" i="21"/>
  <c r="N68" i="21"/>
  <c r="N52" i="21"/>
  <c r="O63" i="21"/>
  <c r="O47" i="21"/>
  <c r="P58" i="21"/>
  <c r="N46" i="21"/>
  <c r="P56" i="21"/>
  <c r="E60" i="21"/>
  <c r="E71" i="21"/>
  <c r="F55" i="21"/>
  <c r="G66" i="21"/>
  <c r="G50" i="21"/>
  <c r="H61" i="21"/>
  <c r="H45" i="21"/>
  <c r="I56" i="21"/>
  <c r="J67" i="21"/>
  <c r="J51" i="21"/>
  <c r="K62" i="21"/>
  <c r="K46" i="21"/>
  <c r="L57" i="21"/>
  <c r="M68" i="21"/>
  <c r="M52" i="21"/>
  <c r="N63" i="21"/>
  <c r="N47" i="21"/>
  <c r="O58" i="21"/>
  <c r="P69" i="21"/>
  <c r="P53" i="21"/>
  <c r="E55" i="21"/>
  <c r="F54" i="21"/>
  <c r="G49" i="21"/>
  <c r="H48" i="21"/>
  <c r="J70" i="21"/>
  <c r="K69" i="21"/>
  <c r="L64" i="21"/>
  <c r="M63" i="21"/>
  <c r="N62" i="21"/>
  <c r="F70" i="21"/>
  <c r="G61" i="21"/>
  <c r="H56" i="21"/>
  <c r="I47" i="21"/>
  <c r="K65" i="21"/>
  <c r="L56" i="21"/>
  <c r="M51" i="21"/>
  <c r="O57" i="21"/>
  <c r="P48" i="21"/>
  <c r="E58" i="21"/>
  <c r="F69" i="21"/>
  <c r="F53" i="21"/>
  <c r="G64" i="21"/>
  <c r="G48" i="21"/>
  <c r="H59" i="21"/>
  <c r="I70" i="21"/>
  <c r="I54" i="21"/>
  <c r="J65" i="21"/>
  <c r="J49" i="21"/>
  <c r="K60" i="21"/>
  <c r="K71" i="21"/>
  <c r="L55" i="21"/>
  <c r="M66" i="21"/>
  <c r="M50" i="21"/>
  <c r="N61" i="21"/>
  <c r="N45" i="21"/>
  <c r="O56" i="21"/>
  <c r="P67" i="21"/>
  <c r="P51" i="21"/>
  <c r="O53" i="21"/>
  <c r="E61" i="21"/>
  <c r="E45" i="21"/>
  <c r="F56" i="21"/>
  <c r="G67" i="21"/>
  <c r="G51" i="21"/>
  <c r="H62" i="21"/>
  <c r="H46" i="21"/>
  <c r="I57" i="21"/>
  <c r="J68" i="21"/>
  <c r="J52" i="21"/>
  <c r="K63" i="21"/>
  <c r="K47" i="21"/>
  <c r="L58" i="21"/>
  <c r="M69" i="21"/>
  <c r="M53" i="21"/>
  <c r="N64" i="21"/>
  <c r="N48" i="21"/>
  <c r="O59" i="21"/>
  <c r="P70" i="21"/>
  <c r="P54" i="21"/>
  <c r="O61" i="21"/>
  <c r="P71" i="21"/>
  <c r="E56" i="21"/>
  <c r="F67" i="21"/>
  <c r="F51" i="21"/>
  <c r="G62" i="21"/>
  <c r="G46" i="21"/>
  <c r="H57" i="21"/>
  <c r="I68" i="21"/>
  <c r="I52" i="21"/>
  <c r="J63" i="21"/>
  <c r="J47" i="21"/>
  <c r="K58" i="21"/>
  <c r="L69" i="21"/>
  <c r="L53" i="21"/>
  <c r="M64" i="21"/>
  <c r="M48" i="21"/>
  <c r="N59" i="21"/>
  <c r="O70" i="21"/>
  <c r="O54" i="21"/>
  <c r="P65" i="21"/>
  <c r="P49" i="21"/>
  <c r="E47" i="21"/>
  <c r="J66" i="21"/>
  <c r="E67" i="21"/>
  <c r="J62" i="21"/>
  <c r="O45" i="21"/>
  <c r="F49" i="21"/>
  <c r="I66" i="21"/>
  <c r="K56" i="21"/>
  <c r="M46" i="21"/>
  <c r="P63" i="21"/>
  <c r="F68" i="21"/>
  <c r="H58" i="21"/>
  <c r="J48" i="21"/>
  <c r="M65" i="21"/>
  <c r="O55" i="21"/>
  <c r="E68" i="21"/>
  <c r="G58" i="21"/>
  <c r="I48" i="21"/>
  <c r="L65" i="21"/>
  <c r="N55" i="21"/>
  <c r="P45" i="21"/>
  <c r="H68" i="21"/>
  <c r="L60" i="21"/>
  <c r="G53" i="21"/>
  <c r="L48" i="21"/>
  <c r="E54" i="21"/>
  <c r="G71" i="21"/>
  <c r="J61" i="21"/>
  <c r="L51" i="21"/>
  <c r="O68" i="21"/>
  <c r="P68" i="21"/>
  <c r="G63" i="21"/>
  <c r="I53" i="21"/>
  <c r="L70" i="21"/>
  <c r="N60" i="21"/>
  <c r="P50" i="21"/>
  <c r="F63" i="21"/>
  <c r="H53" i="21"/>
  <c r="K70" i="21"/>
  <c r="M60" i="21"/>
  <c r="O50" i="21"/>
  <c r="I67" i="21"/>
  <c r="N66" i="21"/>
  <c r="H71" i="21"/>
  <c r="N58" i="21"/>
  <c r="F65" i="21"/>
  <c r="H55" i="21"/>
  <c r="J45" i="21"/>
  <c r="M62" i="21"/>
  <c r="O52" i="21"/>
  <c r="E57" i="21"/>
  <c r="G47" i="21"/>
  <c r="J64" i="21"/>
  <c r="L54" i="21"/>
  <c r="N71" i="21"/>
  <c r="O49" i="21"/>
  <c r="F47" i="21"/>
  <c r="I64" i="21"/>
  <c r="K54" i="21"/>
  <c r="M71" i="21"/>
  <c r="P61" i="21"/>
  <c r="F46" i="21"/>
  <c r="K61" i="21"/>
  <c r="F62" i="21"/>
  <c r="K57" i="21"/>
  <c r="E70" i="21"/>
  <c r="G60" i="21"/>
  <c r="I50" i="21"/>
  <c r="L67" i="21"/>
  <c r="N57" i="21"/>
  <c r="P47" i="21"/>
  <c r="F52" i="21"/>
  <c r="I69" i="21"/>
  <c r="K59" i="21"/>
  <c r="M49" i="21"/>
  <c r="P66" i="21"/>
  <c r="E52" i="21"/>
  <c r="H69" i="21"/>
  <c r="J59" i="21"/>
  <c r="L49" i="21"/>
  <c r="O66" i="21"/>
  <c r="D50" i="21"/>
  <c r="D48" i="21"/>
  <c r="D71" i="21"/>
  <c r="D46" i="21"/>
  <c r="D65" i="21"/>
  <c r="D53" i="21"/>
  <c r="D54" i="21"/>
  <c r="D60" i="21"/>
  <c r="D57" i="21"/>
  <c r="Q73" i="21" l="1"/>
  <c r="Q72" i="21"/>
  <c r="S31" i="31" l="1"/>
  <c r="S32" i="31"/>
  <c r="W12" i="31" s="1"/>
  <c r="X21" i="31" l="1"/>
  <c r="X7" i="31"/>
  <c r="AF14" i="31"/>
  <c r="X26" i="31"/>
  <c r="V8" i="31"/>
  <c r="AG28" i="31"/>
  <c r="AE15" i="31"/>
  <c r="Z29" i="31"/>
  <c r="AB19" i="31"/>
  <c r="AD9" i="31"/>
  <c r="W6" i="31"/>
  <c r="AB17" i="31"/>
  <c r="AA13" i="31"/>
  <c r="AC25" i="31"/>
  <c r="V17" i="31"/>
  <c r="AB16" i="31"/>
  <c r="AF16" i="31"/>
  <c r="AH8" i="31"/>
  <c r="X9" i="31"/>
  <c r="AC14" i="31"/>
  <c r="V7" i="31"/>
  <c r="AB25" i="31"/>
  <c r="AE17" i="31"/>
  <c r="Y25" i="31"/>
  <c r="AF30" i="31"/>
  <c r="AB12" i="31"/>
  <c r="AG26" i="31"/>
  <c r="AC24" i="31"/>
  <c r="AD8" i="31"/>
  <c r="AB26" i="31"/>
  <c r="Z22" i="31"/>
  <c r="AA24" i="31"/>
  <c r="AD23" i="31"/>
  <c r="AG15" i="31"/>
  <c r="AE7" i="31"/>
  <c r="AG29" i="31"/>
  <c r="Z12" i="31"/>
  <c r="W22" i="31"/>
  <c r="AH4" i="31"/>
  <c r="V19" i="31"/>
  <c r="AG5" i="31"/>
  <c r="AH21" i="31"/>
  <c r="Z5" i="31"/>
  <c r="AC6" i="31"/>
  <c r="AF7" i="31"/>
  <c r="V9" i="31"/>
  <c r="Y10" i="31"/>
  <c r="AB11" i="31"/>
  <c r="AE12" i="31"/>
  <c r="AH13" i="31"/>
  <c r="X15" i="31"/>
  <c r="AA16" i="31"/>
  <c r="AD17" i="31"/>
  <c r="AG18" i="31"/>
  <c r="W20" i="31"/>
  <c r="Z21" i="31"/>
  <c r="AC22" i="31"/>
  <c r="AF23" i="31"/>
  <c r="V25" i="31"/>
  <c r="Y26" i="31"/>
  <c r="AB27" i="31"/>
  <c r="AE28" i="31"/>
  <c r="AH29" i="31"/>
  <c r="W5" i="31"/>
  <c r="AE6" i="31"/>
  <c r="Z8" i="31"/>
  <c r="V10" i="31"/>
  <c r="AD11" i="31"/>
  <c r="Y13" i="31"/>
  <c r="AH14" i="31"/>
  <c r="AC16" i="31"/>
  <c r="X18" i="31"/>
  <c r="AG19" i="31"/>
  <c r="AB21" i="31"/>
  <c r="W23" i="31"/>
  <c r="AF24" i="31"/>
  <c r="AA26" i="31"/>
  <c r="V28" i="31"/>
  <c r="AE29" i="31"/>
  <c r="Z4" i="31"/>
  <c r="AE5" i="31"/>
  <c r="AG7" i="31"/>
  <c r="W10" i="31"/>
  <c r="Y12" i="31"/>
  <c r="AA14" i="31"/>
  <c r="AD16" i="31"/>
  <c r="AF18" i="31"/>
  <c r="AH20" i="31"/>
  <c r="Y23" i="31"/>
  <c r="AA25" i="31"/>
  <c r="AC27" i="31"/>
  <c r="AF29" i="31"/>
  <c r="AF4" i="31"/>
  <c r="AH6" i="31"/>
  <c r="W9" i="31"/>
  <c r="Z11" i="31"/>
  <c r="AB13" i="31"/>
  <c r="AD15" i="31"/>
  <c r="AG17" i="31"/>
  <c r="V20" i="31"/>
  <c r="X22" i="31"/>
  <c r="AB24" i="31"/>
  <c r="AD26" i="31"/>
  <c r="AF28" i="31"/>
  <c r="W4" i="31"/>
  <c r="AB6" i="31"/>
  <c r="AH10" i="31"/>
  <c r="Y15" i="31"/>
  <c r="AD19" i="31"/>
  <c r="V24" i="31"/>
  <c r="Z28" i="31"/>
  <c r="AC5" i="31"/>
  <c r="AG9" i="31"/>
  <c r="Z14" i="31"/>
  <c r="AE18" i="31"/>
  <c r="V23" i="31"/>
  <c r="AA27" i="31"/>
  <c r="AE4" i="31"/>
  <c r="Y9" i="31"/>
  <c r="AC13" i="31"/>
  <c r="V18" i="31"/>
  <c r="AA22" i="31"/>
  <c r="AE26" i="31"/>
  <c r="X4" i="31"/>
  <c r="Y8" i="31"/>
  <c r="AD12" i="31"/>
  <c r="W17" i="31"/>
  <c r="AA21" i="31"/>
  <c r="AF25" i="31"/>
  <c r="X30" i="31"/>
  <c r="AD5" i="31"/>
  <c r="AG6" i="31"/>
  <c r="W8" i="31"/>
  <c r="Z9" i="31"/>
  <c r="AC10" i="31"/>
  <c r="AF11" i="31"/>
  <c r="V13" i="31"/>
  <c r="Y14" i="31"/>
  <c r="AB15" i="31"/>
  <c r="AE16" i="31"/>
  <c r="AH17" i="31"/>
  <c r="X19" i="31"/>
  <c r="AA20" i="31"/>
  <c r="AD21" i="31"/>
  <c r="AG22" i="31"/>
  <c r="W24" i="31"/>
  <c r="Z25" i="31"/>
  <c r="AC26" i="31"/>
  <c r="AF27" i="31"/>
  <c r="V29" i="31"/>
  <c r="Y30" i="31"/>
  <c r="AB5" i="31"/>
  <c r="W7" i="31"/>
  <c r="AF8" i="31"/>
  <c r="AA10" i="31"/>
  <c r="V12" i="31"/>
  <c r="AE13" i="31"/>
  <c r="Z15" i="31"/>
  <c r="AH16" i="31"/>
  <c r="AD18" i="31"/>
  <c r="Y20" i="31"/>
  <c r="AG21" i="31"/>
  <c r="AC23" i="31"/>
  <c r="X25" i="31"/>
  <c r="AF26" i="31"/>
  <c r="AB28" i="31"/>
  <c r="W30" i="31"/>
  <c r="AD4" i="31"/>
  <c r="X6" i="31"/>
  <c r="AB8" i="31"/>
  <c r="AD10" i="31"/>
  <c r="AF12" i="31"/>
  <c r="V15" i="31"/>
  <c r="X17" i="31"/>
  <c r="Z19" i="31"/>
  <c r="AC21" i="31"/>
  <c r="AE23" i="31"/>
  <c r="AG25" i="31"/>
  <c r="X28" i="31"/>
  <c r="Z30" i="31"/>
  <c r="Y5" i="31"/>
  <c r="AA7" i="31"/>
  <c r="AE9" i="31"/>
  <c r="AG11" i="31"/>
  <c r="V14" i="31"/>
  <c r="Y16" i="31"/>
  <c r="AA18" i="31"/>
  <c r="AC20" i="31"/>
  <c r="AF22" i="31"/>
  <c r="AH24" i="31"/>
  <c r="W27" i="31"/>
  <c r="AA29" i="31"/>
  <c r="AB4" i="31"/>
  <c r="AD7" i="31"/>
  <c r="AH11" i="31"/>
  <c r="Z16" i="31"/>
  <c r="AF20" i="31"/>
  <c r="W25" i="31"/>
  <c r="AB29" i="31"/>
  <c r="AD6" i="31"/>
  <c r="V11" i="31"/>
  <c r="AA15" i="31"/>
  <c r="AE19" i="31"/>
  <c r="X24" i="31"/>
  <c r="AC28" i="31"/>
  <c r="V6" i="31"/>
  <c r="Z10" i="31"/>
  <c r="AE14" i="31"/>
  <c r="W19" i="31"/>
  <c r="AA23" i="31"/>
  <c r="AG27" i="31"/>
  <c r="AA9" i="31"/>
  <c r="AF13" i="31"/>
  <c r="W18" i="31"/>
  <c r="AB22" i="31"/>
  <c r="AH26" i="31"/>
  <c r="Y4" i="31"/>
  <c r="W29" i="31"/>
  <c r="Z20" i="31"/>
  <c r="AC11" i="31"/>
  <c r="V30" i="31"/>
  <c r="Y21" i="31"/>
  <c r="AC12" i="31"/>
  <c r="AE30" i="31"/>
  <c r="V22" i="31"/>
  <c r="X13" i="31"/>
  <c r="AC4" i="31"/>
  <c r="AH22" i="31"/>
  <c r="X14" i="31"/>
  <c r="AA5" i="31"/>
  <c r="Y28" i="31"/>
  <c r="AG23" i="31"/>
  <c r="AC19" i="31"/>
  <c r="W15" i="31"/>
  <c r="AE10" i="31"/>
  <c r="AA6" i="31"/>
  <c r="X29" i="31"/>
  <c r="AG24" i="31"/>
  <c r="AB20" i="31"/>
  <c r="V16" i="31"/>
  <c r="AE11" i="31"/>
  <c r="Z7" i="31"/>
  <c r="AH30" i="31"/>
  <c r="AD27" i="31"/>
  <c r="Z24" i="31"/>
  <c r="W21" i="31"/>
  <c r="AF17" i="31"/>
  <c r="AB14" i="31"/>
  <c r="Y11" i="31"/>
  <c r="AH7" i="31"/>
  <c r="AG30" i="31"/>
  <c r="AA28" i="31"/>
  <c r="AH25" i="31"/>
  <c r="AB23" i="31"/>
  <c r="V21" i="31"/>
  <c r="AC18" i="31"/>
  <c r="W16" i="31"/>
  <c r="AD13" i="31"/>
  <c r="X11" i="31"/>
  <c r="AE8" i="31"/>
  <c r="Y6" i="31"/>
  <c r="AH27" i="31"/>
  <c r="Y19" i="31"/>
  <c r="AB10" i="31"/>
  <c r="AH28" i="31"/>
  <c r="X20" i="31"/>
  <c r="AA11" i="31"/>
  <c r="AC29" i="31"/>
  <c r="AG20" i="31"/>
  <c r="X12" i="31"/>
  <c r="AD30" i="31"/>
  <c r="AF21" i="31"/>
  <c r="W13" i="31"/>
  <c r="AG4" i="31"/>
  <c r="AE27" i="31"/>
  <c r="Z23" i="31"/>
  <c r="AH18" i="31"/>
  <c r="AD14" i="31"/>
  <c r="X10" i="31"/>
  <c r="AF5" i="31"/>
  <c r="AD28" i="31"/>
  <c r="Y24" i="31"/>
  <c r="AH19" i="31"/>
  <c r="AC15" i="31"/>
  <c r="W11" i="31"/>
  <c r="AF6" i="31"/>
  <c r="AB30" i="31"/>
  <c r="Y27" i="31"/>
  <c r="AH23" i="31"/>
  <c r="AD20" i="31"/>
  <c r="AA17" i="31"/>
  <c r="W14" i="31"/>
  <c r="AF10" i="31"/>
  <c r="AC7" i="31"/>
  <c r="AC30" i="31"/>
  <c r="W28" i="31"/>
  <c r="AD25" i="31"/>
  <c r="X23" i="31"/>
  <c r="AE20" i="31"/>
  <c r="Y18" i="31"/>
  <c r="AF15" i="31"/>
  <c r="Z13" i="31"/>
  <c r="AG10" i="31"/>
  <c r="AA8" i="31"/>
  <c r="AH5" i="31"/>
  <c r="AD24" i="31"/>
  <c r="AH15" i="31"/>
  <c r="Y7" i="31"/>
  <c r="AE25" i="31"/>
  <c r="AG16" i="31"/>
  <c r="X8" i="31"/>
  <c r="Z26" i="31"/>
  <c r="AC17" i="31"/>
  <c r="AG8" i="31"/>
  <c r="Z27" i="31"/>
  <c r="AB18" i="31"/>
  <c r="AF9" i="31"/>
  <c r="AA30" i="31"/>
  <c r="W26" i="31"/>
  <c r="AE21" i="31"/>
  <c r="Y17" i="31"/>
  <c r="AH12" i="31"/>
  <c r="AC8" i="31"/>
  <c r="AA4" i="31"/>
  <c r="V27" i="31"/>
  <c r="AD22" i="31"/>
  <c r="Z18" i="31"/>
  <c r="AG13" i="31"/>
  <c r="AB9" i="31"/>
  <c r="X5" i="31"/>
  <c r="Y29" i="31"/>
  <c r="V26" i="31"/>
  <c r="AE22" i="31"/>
  <c r="AA19" i="31"/>
  <c r="X16" i="31"/>
  <c r="AG12" i="31"/>
  <c r="AC9" i="31"/>
  <c r="Z6" i="31"/>
  <c r="AD29" i="31"/>
  <c r="X27" i="31"/>
  <c r="AE24" i="31"/>
  <c r="Y22" i="31"/>
  <c r="AF19" i="31"/>
  <c r="Z17" i="31"/>
  <c r="AG14" i="31"/>
  <c r="AA12" i="31"/>
  <c r="AH9" i="31"/>
  <c r="AB7" i="31"/>
  <c r="V5" i="31"/>
  <c r="AI31" i="31" l="1"/>
  <c r="AK31" i="31"/>
  <c r="AK32" i="31"/>
  <c r="AI32" i="31"/>
</calcChain>
</file>

<file path=xl/sharedStrings.xml><?xml version="1.0" encoding="utf-8"?>
<sst xmlns="http://schemas.openxmlformats.org/spreadsheetml/2006/main" count="200" uniqueCount="50">
  <si>
    <t>Belgium</t>
  </si>
  <si>
    <t>Bulgaria</t>
  </si>
  <si>
    <t>Czechia</t>
  </si>
  <si>
    <t>Denmark</t>
  </si>
  <si>
    <t>Germany</t>
  </si>
  <si>
    <t>Estonia</t>
  </si>
  <si>
    <t>Ireland</t>
  </si>
  <si>
    <t>Greece</t>
  </si>
  <si>
    <t>Spain</t>
  </si>
  <si>
    <t>France</t>
  </si>
  <si>
    <t>Croatia</t>
  </si>
  <si>
    <t>Italy</t>
  </si>
  <si>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</si>
  <si>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</si>
  <si>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</si>
  <si>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</si>
  <si>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</si>
  <si>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</si>
  <si>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</si>
  <si>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</si>
  <si>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</si>
  <si>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</si>
  <si>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</si>
  <si>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</si>
  <si>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</si>
  <si>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</si>
  <si>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</si>
  <si>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szórás</t>
  </si>
  <si>
    <t>STANDARDIZED INDEX</t>
  </si>
  <si>
    <t>E-1</t>
  </si>
  <si>
    <t>E-2</t>
  </si>
  <si>
    <t>SET INDICATOR</t>
  </si>
  <si>
    <t>Final energy consumption index</t>
  </si>
  <si>
    <t>Energy import dependency by products</t>
  </si>
  <si>
    <t>Energy import dependency by products [%]</t>
  </si>
  <si>
    <t>Energy import dependency by products index</t>
  </si>
  <si>
    <t>Energy intensity in the productive sectors</t>
  </si>
  <si>
    <t>Final energy consumption (productive sectors) per GDP [GJ/million €]</t>
  </si>
  <si>
    <t>.</t>
  </si>
  <si>
    <t>MIN=</t>
  </si>
  <si>
    <t>MAX=</t>
  </si>
  <si>
    <t>C</t>
  </si>
  <si>
    <t>Composite indicator</t>
  </si>
  <si>
    <t>Composite indicator (index, in 0-100 scale)</t>
  </si>
  <si>
    <t>1a</t>
  </si>
  <si>
    <t>1b</t>
  </si>
  <si>
    <t>2a</t>
  </si>
  <si>
    <t>2b</t>
  </si>
  <si>
    <t>Átlag</t>
  </si>
  <si>
    <t>Szórás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</si>
</sst>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#,##0.0000"/>
    <numFmt numFmtId="166" formatCode="#,##0.0"/>
    <numFmt numFmtId="167" formatCode="0.000"/>
    <numFmt numFmtId="168" formatCode="0.0000"/>
    <numFmt numFmtId="169" formatCode="0.0"/>
  </numFmts>
  <fonts count="16" x14ac:knownFonts="1">
    <font>
      <sz val="11"/>
      <color theme="1"/>
      <name val="Calibri"/>
      <family val="2"/>
      <charset val="238"/>
    </font>
    <font>
      <sz val="11"/>
      <name val="Arial"/>
      <family val="2"/>
      <charset val="238"/>
    </font>
    <font>
      <u/>
      <sz val="11"/>
      <color theme="1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2"/>
      <color theme="0"/>
      <name val="Calibri"/>
      <family val="2"/>
      <charset val="238"/>
    </font>
    <font>
      <b/>
      <sz val="12"/>
      <color rgb="FFC00000"/>
      <name val="Calibri"/>
      <family val="2"/>
      <charset val="238"/>
    </font>
    <font>
      <i/>
      <sz val="12"/>
      <color theme="1"/>
      <name val="Calibri"/>
      <family val="2"/>
      <charset val="238"/>
    </font>
    <font>
      <u/>
      <sz val="12"/>
      <color theme="10"/>
      <name val="Calibri"/>
      <family val="2"/>
      <charset val="238"/>
    </font>
    <font>
      <b/>
      <sz val="12"/>
      <color theme="0"/>
      <name val="Arial"/>
      <family val="2"/>
      <charset val="238"/>
    </font>
    <font>
      <sz val="12"/>
      <name val="Calibri"/>
      <family val="2"/>
      <charset val="238"/>
    </font>
    <font>
      <b/>
      <sz val="12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5739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84">
    <xf numFmtId="0" fontId="0" fillId="0" borderId="0" xfId="0"/>
    <xf numFmtId="164" fontId="3" fillId="4" borderId="17" xfId="0" applyNumberFormat="1" applyFont="1" applyFill="1" applyBorder="1"/>
    <xf numFmtId="168" fontId="3" fillId="4" borderId="18" xfId="0" applyNumberFormat="1" applyFont="1" applyFill="1" applyBorder="1"/>
    <xf numFmtId="4" fontId="3" fillId="4" borderId="17" xfId="0" applyNumberFormat="1" applyFont="1" applyFill="1" applyBorder="1"/>
    <xf numFmtId="4" fontId="3" fillId="4" borderId="18" xfId="0" applyNumberFormat="1" applyFont="1" applyFill="1" applyBorder="1"/>
    <xf numFmtId="164" fontId="3" fillId="4" borderId="3" xfId="0" applyNumberFormat="1" applyFont="1" applyFill="1" applyBorder="1"/>
    <xf numFmtId="168" fontId="3" fillId="4" borderId="3" xfId="0" applyNumberFormat="1" applyFont="1" applyFill="1" applyBorder="1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6" borderId="0" xfId="0" applyFont="1" applyFill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2" borderId="13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3" fillId="0" borderId="14" xfId="0" applyFont="1" applyBorder="1" applyAlignment="1">
      <alignment horizontal="left" vertical="top"/>
    </xf>
    <xf numFmtId="0" fontId="9" fillId="0" borderId="0" xfId="0" applyFont="1" applyAlignment="1">
      <alignment horizontal="right" vertical="top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top" wrapText="1"/>
    </xf>
    <xf numFmtId="0" fontId="11" fillId="3" borderId="1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0" fontId="12" fillId="0" borderId="4" xfId="0" applyFont="1" applyBorder="1" applyAlignment="1">
      <alignment horizontal="left" vertical="top"/>
    </xf>
    <xf numFmtId="3" fontId="6" fillId="0" borderId="5" xfId="0" applyNumberFormat="1" applyFont="1" applyBorder="1" applyAlignment="1">
      <alignment horizontal="right" vertical="top"/>
    </xf>
    <xf numFmtId="3" fontId="6" fillId="0" borderId="1" xfId="0" applyNumberFormat="1" applyFont="1" applyBorder="1" applyAlignment="1">
      <alignment horizontal="right" vertical="top"/>
    </xf>
    <xf numFmtId="3" fontId="3" fillId="0" borderId="0" xfId="0" applyNumberFormat="1" applyFont="1" applyAlignment="1">
      <alignment horizontal="right" vertical="top"/>
    </xf>
    <xf numFmtId="166" fontId="6" fillId="0" borderId="5" xfId="0" applyNumberFormat="1" applyFont="1" applyBorder="1" applyAlignment="1">
      <alignment horizontal="right" vertical="top"/>
    </xf>
    <xf numFmtId="166" fontId="6" fillId="0" borderId="1" xfId="0" applyNumberFormat="1" applyFont="1" applyBorder="1" applyAlignment="1">
      <alignment horizontal="right" vertical="top"/>
    </xf>
    <xf numFmtId="166" fontId="3" fillId="0" borderId="0" xfId="0" applyNumberFormat="1" applyFont="1" applyAlignment="1">
      <alignment horizontal="right" vertical="top"/>
    </xf>
    <xf numFmtId="0" fontId="12" fillId="0" borderId="12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/>
    </xf>
    <xf numFmtId="0" fontId="12" fillId="0" borderId="11" xfId="0" applyFont="1" applyBorder="1" applyAlignment="1">
      <alignment horizontal="left" vertical="top"/>
    </xf>
    <xf numFmtId="3" fontId="6" fillId="0" borderId="8" xfId="0" applyNumberFormat="1" applyFont="1" applyBorder="1" applyAlignment="1">
      <alignment horizontal="right" vertical="top"/>
    </xf>
    <xf numFmtId="166" fontId="6" fillId="0" borderId="8" xfId="0" applyNumberFormat="1" applyFont="1" applyBorder="1" applyAlignment="1">
      <alignment horizontal="right" vertical="top"/>
    </xf>
    <xf numFmtId="0" fontId="12" fillId="0" borderId="0" xfId="0" applyFont="1" applyAlignment="1">
      <alignment horizontal="left" vertical="top"/>
    </xf>
    <xf numFmtId="3" fontId="6" fillId="0" borderId="0" xfId="0" applyNumberFormat="1" applyFont="1" applyAlignment="1">
      <alignment horizontal="right" vertical="top"/>
    </xf>
    <xf numFmtId="0" fontId="8" fillId="0" borderId="14" xfId="0" applyFont="1" applyBorder="1" applyAlignment="1">
      <alignment vertical="center"/>
    </xf>
    <xf numFmtId="164" fontId="6" fillId="0" borderId="5" xfId="0" applyNumberFormat="1" applyFont="1" applyBorder="1" applyAlignment="1">
      <alignment horizontal="right" vertical="top"/>
    </xf>
    <xf numFmtId="164" fontId="6" fillId="0" borderId="1" xfId="0" applyNumberFormat="1" applyFont="1" applyBorder="1" applyAlignment="1">
      <alignment horizontal="right" vertical="top"/>
    </xf>
    <xf numFmtId="4" fontId="3" fillId="0" borderId="0" xfId="0" applyNumberFormat="1" applyFont="1" applyAlignment="1">
      <alignment horizontal="right" vertical="top"/>
    </xf>
    <xf numFmtId="164" fontId="6" fillId="0" borderId="8" xfId="0" applyNumberFormat="1" applyFont="1" applyBorder="1" applyAlignment="1">
      <alignment horizontal="right" vertical="top"/>
    </xf>
    <xf numFmtId="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right"/>
    </xf>
    <xf numFmtId="0" fontId="11" fillId="0" borderId="0" xfId="0" applyFont="1" applyAlignment="1">
      <alignment vertical="center" wrapText="1"/>
    </xf>
    <xf numFmtId="0" fontId="13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1" fillId="3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top"/>
    </xf>
    <xf numFmtId="164" fontId="15" fillId="0" borderId="1" xfId="0" applyNumberFormat="1" applyFont="1" applyBorder="1" applyAlignment="1">
      <alignment horizontal="right" vertical="top"/>
    </xf>
    <xf numFmtId="164" fontId="15" fillId="0" borderId="3" xfId="0" applyNumberFormat="1" applyFont="1" applyBorder="1" applyAlignment="1">
      <alignment horizontal="right" vertical="top"/>
    </xf>
    <xf numFmtId="164" fontId="4" fillId="0" borderId="0" xfId="0" applyNumberFormat="1" applyFont="1" applyAlignment="1">
      <alignment horizontal="right" vertical="top"/>
    </xf>
    <xf numFmtId="169" fontId="6" fillId="5" borderId="1" xfId="0" applyNumberFormat="1" applyFont="1" applyFill="1" applyBorder="1"/>
    <xf numFmtId="164" fontId="3" fillId="0" borderId="0" xfId="0" applyNumberFormat="1" applyFont="1" applyAlignment="1">
      <alignment horizontal="right" vertical="top"/>
    </xf>
    <xf numFmtId="169" fontId="6" fillId="0" borderId="0" xfId="0" applyNumberFormat="1" applyFont="1"/>
    <xf numFmtId="164" fontId="15" fillId="0" borderId="19" xfId="0" applyNumberFormat="1" applyFont="1" applyBorder="1" applyAlignment="1">
      <alignment horizontal="right" vertical="top"/>
    </xf>
    <xf numFmtId="0" fontId="12" fillId="0" borderId="7" xfId="0" applyFont="1" applyBorder="1" applyAlignment="1">
      <alignment horizontal="left" vertical="top"/>
    </xf>
    <xf numFmtId="0" fontId="15" fillId="0" borderId="0" xfId="0" applyFont="1" applyAlignment="1">
      <alignment horizontal="left" vertical="top"/>
    </xf>
    <xf numFmtId="165" fontId="15" fillId="0" borderId="0" xfId="0" applyNumberFormat="1" applyFont="1" applyAlignment="1">
      <alignment horizontal="right" vertical="top"/>
    </xf>
    <xf numFmtId="165" fontId="15" fillId="0" borderId="1" xfId="0" applyNumberFormat="1" applyFont="1" applyBorder="1" applyAlignment="1">
      <alignment horizontal="right" vertical="top"/>
    </xf>
    <xf numFmtId="164" fontId="4" fillId="4" borderId="1" xfId="0" applyNumberFormat="1" applyFont="1" applyFill="1" applyBorder="1"/>
    <xf numFmtId="0" fontId="14" fillId="4" borderId="9" xfId="0" applyFont="1" applyFill="1" applyBorder="1" applyAlignment="1">
      <alignment horizontal="right" vertical="center"/>
    </xf>
    <xf numFmtId="167" fontId="14" fillId="4" borderId="10" xfId="0" applyNumberFormat="1" applyFont="1" applyFill="1" applyBorder="1" applyAlignment="1">
      <alignment horizontal="left" vertical="center"/>
    </xf>
    <xf numFmtId="165" fontId="6" fillId="0" borderId="0" xfId="0" applyNumberFormat="1" applyFont="1" applyAlignment="1">
      <alignment horizontal="right" vertical="top"/>
    </xf>
    <xf numFmtId="0" fontId="6" fillId="4" borderId="20" xfId="0" applyFont="1" applyFill="1" applyBorder="1" applyAlignment="1">
      <alignment horizontal="right" vertical="center"/>
    </xf>
    <xf numFmtId="167" fontId="6" fillId="4" borderId="21" xfId="0" applyNumberFormat="1" applyFont="1" applyFill="1" applyBorder="1" applyAlignment="1">
      <alignment horizontal="left" vertical="center"/>
    </xf>
    <xf numFmtId="165" fontId="14" fillId="0" borderId="0" xfId="0" applyNumberFormat="1" applyFont="1" applyAlignment="1">
      <alignment horizontal="right" vertical="top"/>
    </xf>
    <xf numFmtId="165" fontId="14" fillId="0" borderId="1" xfId="0" applyNumberFormat="1" applyFont="1" applyBorder="1" applyAlignment="1">
      <alignment horizontal="right" vertical="top"/>
    </xf>
    <xf numFmtId="168" fontId="5" fillId="4" borderId="1" xfId="0" applyNumberFormat="1" applyFont="1" applyFill="1" applyBorder="1"/>
    <xf numFmtId="0" fontId="6" fillId="4" borderId="16" xfId="0" applyFont="1" applyFill="1" applyBorder="1" applyAlignment="1">
      <alignment horizontal="right" vertical="center"/>
    </xf>
    <xf numFmtId="167" fontId="6" fillId="4" borderId="22" xfId="0" applyNumberFormat="1" applyFont="1" applyFill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10" fillId="0" borderId="0" xfId="2" applyFont="1" applyFill="1" applyBorder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</cellXfs>
  <cellStyles count="3">
    <cellStyle name="Hyperlink" xfId="2" builtinId="8"/>
    <cellStyle name="Normal" xfId="0" builtinId="0"/>
    <cellStyle name="Normál 3" xfId="1" xr:uid="{00000000-0005-0000-0000-000002000000}"/>
  </cellStyles>
  <dxfs count="0"/>
  <tableStyles count="0" defaultTableStyle="TableStyleMedium2" defaultPivotStyle="PivotStyleLight16"/>
  <colors>
    <mruColors>
      <color rgb="FF33CC33"/>
      <color rgb="FFFF3300"/>
      <color rgb="FFCCFF99"/>
      <color rgb="FFFF99FF"/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4">
            <a:lumMod val="20000"/>
            <a:lumOff val="80000"/>
          </a:schemeClr>
        </a:solidFill>
        <a:ln>
          <a:solidFill>
            <a:schemeClr val="accent2">
              <a:lumMod val="75000"/>
            </a:schemeClr>
          </a:solidFill>
        </a:ln>
      </a:spPr>
      <a:bodyPr vertOverflow="clip" horzOverflow="clip" rtlCol="0" anchor="t"/>
      <a:lstStyle>
        <a:defPPr algn="l">
          <a:defRPr sz="1100">
            <a:solidFill>
              <a:sysClr val="windowText" lastClr="000000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O32"/>
  <sheetViews>
    <sheetView tabSelected="1" topLeftCell="H3" zoomScale="60" zoomScaleNormal="60" workbookViewId="0">
      <selection activeCell="V5" sqref="V5"/>
    </sheetView>
  </sheetViews>
  <sheetFormatPr defaultColWidth="8.90625" defaultRowHeight="15.5" x14ac:dyDescent="0.35"/>
  <cols>
    <col min="1" max="1" width="3.36328125" style="7" customWidth="1"/>
    <col min="2" max="2" width="9.1796875" style="8" customWidth="1"/>
    <col min="3" max="3" width="14.6328125" style="7" customWidth="1"/>
    <col min="4" max="17" width="9.6328125" style="7" customWidth="1"/>
    <col min="18" max="18" width="6.81640625" style="7" customWidth="1"/>
    <col min="19" max="19" width="6.6328125" style="7" customWidth="1"/>
    <col min="20" max="21" width="12.81640625" style="7" customWidth="1"/>
    <col min="22" max="22" width="12.81640625" style="48" customWidth="1"/>
    <col min="23" max="24" width="12.81640625" style="7" customWidth="1"/>
    <col min="25" max="25" width="8.6328125" style="7" customWidth="1"/>
    <col min="26" max="26" width="14" style="7" customWidth="1"/>
    <col min="27" max="27" width="12.36328125" style="7" customWidth="1"/>
    <col min="28" max="28" width="8.6328125" style="7" customWidth="1"/>
    <col min="29" max="29" width="11.90625" style="7" customWidth="1"/>
    <col min="30" max="30" width="12.08984375" style="7" customWidth="1"/>
    <col min="31" max="33" width="8.6328125" style="7" customWidth="1"/>
    <col min="34" max="35" width="9.6328125" style="7" customWidth="1"/>
    <col min="36" max="36" width="6.6328125" style="7" customWidth="1"/>
    <col min="37" max="37" width="9.6328125" style="7" customWidth="1"/>
    <col min="38" max="38" width="8.6328125" style="7" customWidth="1"/>
    <col min="39" max="16384" width="8.90625" style="7"/>
  </cols>
  <sheetData>
    <row r="1" spans="2:41" ht="25" customHeight="1" thickBot="1" x14ac:dyDescent="0.4">
      <c r="B1" s="14" t="s">
        <v>41</v>
      </c>
      <c r="C1" s="80" t="s">
        <v>42</v>
      </c>
      <c r="D1" s="80" t="s">
        <v>38</v>
      </c>
      <c r="E1" s="80"/>
      <c r="F1" s="80"/>
      <c r="G1" s="80"/>
      <c r="H1" s="80"/>
      <c r="I1" s="80"/>
      <c r="J1" s="80"/>
      <c r="K1" s="81"/>
      <c r="L1" s="12"/>
      <c r="M1" s="19"/>
      <c r="N1" s="20"/>
      <c r="O1" s="20"/>
      <c r="P1" s="20"/>
      <c r="Q1" s="20"/>
      <c r="T1" s="14" t="s">
        <v>41</v>
      </c>
      <c r="U1" s="80" t="s">
        <v>43</v>
      </c>
      <c r="V1" s="80" t="s">
        <v>38</v>
      </c>
      <c r="W1" s="80"/>
      <c r="X1" s="80"/>
      <c r="Y1" s="80"/>
      <c r="Z1" s="80"/>
      <c r="AA1" s="80"/>
      <c r="AB1" s="80"/>
      <c r="AC1" s="81"/>
      <c r="AD1" s="12"/>
      <c r="AE1" s="19"/>
      <c r="AF1" s="20"/>
      <c r="AG1" s="20"/>
      <c r="AH1" s="20"/>
      <c r="AI1" s="20"/>
      <c r="AL1" s="12"/>
      <c r="AM1" s="12"/>
      <c r="AN1" s="19"/>
      <c r="AO1" s="20"/>
    </row>
    <row r="2" spans="2:41" ht="14.5" customHeight="1" x14ac:dyDescent="0.35">
      <c r="T2" s="8"/>
      <c r="V2" s="7"/>
      <c r="AK2" s="49"/>
      <c r="AL2" s="49"/>
    </row>
    <row r="3" spans="2:41" ht="16" thickBot="1" x14ac:dyDescent="0.4">
      <c r="C3" s="50"/>
      <c r="D3" s="51">
        <v>2007</v>
      </c>
      <c r="E3" s="52">
        <v>2008</v>
      </c>
      <c r="F3" s="52">
        <v>2009</v>
      </c>
      <c r="G3" s="52">
        <v>2010</v>
      </c>
      <c r="H3" s="52">
        <v>2011</v>
      </c>
      <c r="I3" s="52">
        <v>2012</v>
      </c>
      <c r="J3" s="52">
        <v>2013</v>
      </c>
      <c r="K3" s="52">
        <v>2014</v>
      </c>
      <c r="L3" s="52">
        <v>2015</v>
      </c>
      <c r="M3" s="52">
        <v>2016</v>
      </c>
      <c r="N3" s="52">
        <v>2017</v>
      </c>
      <c r="O3" s="53">
        <v>2018</v>
      </c>
      <c r="P3" s="51">
        <v>2019</v>
      </c>
      <c r="Q3" s="54"/>
      <c r="R3" s="55"/>
      <c r="S3" s="55"/>
      <c r="T3" s="8"/>
      <c r="U3" s="22"/>
      <c r="V3" s="23">
        <v>2007</v>
      </c>
      <c r="W3" s="23">
        <v>2008</v>
      </c>
      <c r="X3" s="23">
        <v>2009</v>
      </c>
      <c r="Y3" s="23">
        <v>2010</v>
      </c>
      <c r="Z3" s="23">
        <v>2011</v>
      </c>
      <c r="AA3" s="23">
        <v>2012</v>
      </c>
      <c r="AB3" s="23">
        <v>2013</v>
      </c>
      <c r="AC3" s="23">
        <v>2014</v>
      </c>
      <c r="AD3" s="23">
        <v>2015</v>
      </c>
      <c r="AE3" s="23">
        <v>2016</v>
      </c>
      <c r="AF3" s="23">
        <v>2017</v>
      </c>
      <c r="AG3" s="23">
        <v>2018</v>
      </c>
      <c r="AH3" s="56">
        <v>2019</v>
      </c>
      <c r="AI3" s="25"/>
      <c r="AK3" s="49"/>
      <c r="AL3" s="49"/>
    </row>
    <row r="4" spans="2:41" x14ac:dyDescent="0.35">
      <c r="C4" s="57" t="s">
        <v>19</v>
      </c>
      <c r="D4" s="58">
        <v>8.8385012660457743E-2</v>
      </c>
      <c r="E4" s="58">
        <v>8.9739694602771605E-2</v>
      </c>
      <c r="F4" s="58">
        <v>0.12871832088677768</v>
      </c>
      <c r="G4" s="58">
        <v>0.10794500911435419</v>
      </c>
      <c r="H4" s="58">
        <v>0.11276353177357239</v>
      </c>
      <c r="I4" s="58">
        <v>0.18010288249971507</v>
      </c>
      <c r="J4" s="58">
        <v>0.17923949103389422</v>
      </c>
      <c r="K4" s="58">
        <v>0.18653280701890954</v>
      </c>
      <c r="L4" s="58">
        <v>0.18218393081990483</v>
      </c>
      <c r="M4" s="58">
        <v>0.19248932589764298</v>
      </c>
      <c r="N4" s="58">
        <v>0.18041894513310819</v>
      </c>
      <c r="O4" s="59">
        <v>0.19290025146524648</v>
      </c>
      <c r="P4" s="58">
        <v>0.20112658686605547</v>
      </c>
      <c r="Q4" s="60"/>
      <c r="R4" s="55"/>
      <c r="S4" s="55"/>
      <c r="T4" s="8"/>
      <c r="U4" s="28" t="s">
        <v>19</v>
      </c>
      <c r="V4" s="61">
        <f>(100/($S$32-$S$31))*(D4-$S$31)</f>
        <v>53.683467372624833</v>
      </c>
      <c r="W4" s="61">
        <f t="shared" ref="W4:W30" si="0">(100/($S$32-$S$31))*(E4-$S$31)</f>
        <v>53.838011879049937</v>
      </c>
      <c r="X4" s="61">
        <f t="shared" ref="X4:X30" si="1">(100/($S$32-$S$31))*(F4-$S$31)</f>
        <v>58.284762346470501</v>
      </c>
      <c r="Y4" s="61">
        <f t="shared" ref="Y4:Y30" si="2">(100/($S$32-$S$31))*(G4-$S$31)</f>
        <v>55.914906283282342</v>
      </c>
      <c r="Z4" s="61">
        <f t="shared" ref="Z4:Z30" si="3">(100/($S$32-$S$31))*(H4-$S$31)</f>
        <v>56.464611850919219</v>
      </c>
      <c r="AA4" s="61">
        <f t="shared" ref="AA4:AA30" si="4">(100/($S$32-$S$31))*(I4-$S$31)</f>
        <v>64.146803807492617</v>
      </c>
      <c r="AB4" s="61">
        <f t="shared" ref="AB4:AB30" si="5">(100/($S$32-$S$31))*(J4-$S$31)</f>
        <v>64.04830658554765</v>
      </c>
      <c r="AC4" s="61">
        <f t="shared" ref="AC4:AC30" si="6">(100/($S$32-$S$31))*(K4-$S$31)</f>
        <v>64.880340942764605</v>
      </c>
      <c r="AD4" s="61">
        <f t="shared" ref="AD4:AD30" si="7">(100/($S$32-$S$31))*(L4-$S$31)</f>
        <v>64.384213472038084</v>
      </c>
      <c r="AE4" s="61">
        <f t="shared" ref="AE4:AE30" si="8">(100/($S$32-$S$31))*(M4-$S$31)</f>
        <v>65.559871127210215</v>
      </c>
      <c r="AF4" s="61">
        <f t="shared" ref="AF4:AF30" si="9">(100/($S$32-$S$31))*(N4-$S$31)</f>
        <v>64.182860790428208</v>
      </c>
      <c r="AG4" s="61">
        <f t="shared" ref="AG4:AG30" si="10">(100/($S$32-$S$31))*(O4-$S$31)</f>
        <v>65.606750241073854</v>
      </c>
      <c r="AH4" s="61">
        <f t="shared" ref="AH4:AH30" si="11">(100/($S$32-$S$31))*(P4-$S$31)</f>
        <v>66.54522509963283</v>
      </c>
      <c r="AI4" s="62"/>
      <c r="AK4" s="40"/>
      <c r="AL4" s="63"/>
    </row>
    <row r="5" spans="2:41" x14ac:dyDescent="0.35">
      <c r="C5" s="57" t="s">
        <v>0</v>
      </c>
      <c r="D5" s="58">
        <v>-0.13375517507617768</v>
      </c>
      <c r="E5" s="58">
        <v>-9.556190651065509E-2</v>
      </c>
      <c r="F5" s="58">
        <v>-0.10020826348295737</v>
      </c>
      <c r="G5" s="58">
        <v>-9.651488961971609E-2</v>
      </c>
      <c r="H5" s="58">
        <v>-7.0137053359176138E-2</v>
      </c>
      <c r="I5" s="58">
        <v>-5.4253883848048329E-2</v>
      </c>
      <c r="J5" s="58">
        <v>-5.716404303895805E-2</v>
      </c>
      <c r="K5" s="58">
        <v>-5.3008405047625516E-2</v>
      </c>
      <c r="L5" s="58">
        <v>-5.5438815441560846E-2</v>
      </c>
      <c r="M5" s="58">
        <v>-2.4061967816437432E-2</v>
      </c>
      <c r="N5" s="58">
        <v>-1.9864408256326849E-2</v>
      </c>
      <c r="O5" s="59">
        <v>-1.8611123139933034E-2</v>
      </c>
      <c r="P5" s="58">
        <v>9.1751033181438086E-3</v>
      </c>
      <c r="Q5" s="60"/>
      <c r="R5" s="55"/>
      <c r="S5" s="55"/>
      <c r="T5" s="8"/>
      <c r="U5" s="36" t="s">
        <v>0</v>
      </c>
      <c r="V5" s="61">
        <f t="shared" ref="V4:V30" si="12">(100/($S$32-$S$31))*(D5-$S$31)</f>
        <v>28.341322771287359</v>
      </c>
      <c r="W5" s="61">
        <f t="shared" si="0"/>
        <v>32.69847824435606</v>
      </c>
      <c r="X5" s="61">
        <f t="shared" si="1"/>
        <v>32.168413642082847</v>
      </c>
      <c r="Y5" s="61">
        <f t="shared" si="2"/>
        <v>32.589760249658546</v>
      </c>
      <c r="Z5" s="61">
        <f t="shared" si="3"/>
        <v>35.598990356088152</v>
      </c>
      <c r="AA5" s="61">
        <f t="shared" si="4"/>
        <v>37.410970361055853</v>
      </c>
      <c r="AB5" s="61">
        <f t="shared" si="5"/>
        <v>37.078974265345423</v>
      </c>
      <c r="AC5" s="61">
        <f t="shared" si="6"/>
        <v>37.55305678035625</v>
      </c>
      <c r="AD5" s="61">
        <f t="shared" si="7"/>
        <v>37.27579127396023</v>
      </c>
      <c r="AE5" s="61">
        <f t="shared" si="8"/>
        <v>40.855317418021706</v>
      </c>
      <c r="AF5" s="61">
        <f t="shared" si="9"/>
        <v>41.334182419572734</v>
      </c>
      <c r="AG5" s="61">
        <f t="shared" si="10"/>
        <v>41.477159397173978</v>
      </c>
      <c r="AH5" s="61">
        <f t="shared" si="11"/>
        <v>44.647061142557085</v>
      </c>
      <c r="AI5" s="62"/>
      <c r="AK5" s="40"/>
      <c r="AL5" s="63"/>
    </row>
    <row r="6" spans="2:41" x14ac:dyDescent="0.35">
      <c r="C6" s="57" t="s">
        <v>1</v>
      </c>
      <c r="D6" s="58">
        <v>-0.38218508738857465</v>
      </c>
      <c r="E6" s="58">
        <v>-0.34328276655347528</v>
      </c>
      <c r="F6" s="58">
        <v>-0.2834300404017463</v>
      </c>
      <c r="G6" s="58">
        <v>-0.26543766896247539</v>
      </c>
      <c r="H6" s="58">
        <v>-0.19356313277511838</v>
      </c>
      <c r="I6" s="58">
        <v>-0.1547088986809744</v>
      </c>
      <c r="J6" s="58">
        <v>-0.12439781956346102</v>
      </c>
      <c r="K6" s="58">
        <v>-0.10600196320016346</v>
      </c>
      <c r="L6" s="58">
        <v>-0.10055799233130863</v>
      </c>
      <c r="M6" s="58">
        <v>-0.11989736556658931</v>
      </c>
      <c r="N6" s="58">
        <v>-0.1231497903920868</v>
      </c>
      <c r="O6" s="59">
        <v>-7.1690945042956603E-2</v>
      </c>
      <c r="P6" s="58">
        <v>-5.9719673490318849E-2</v>
      </c>
      <c r="Q6" s="60"/>
      <c r="R6" s="55"/>
      <c r="S6" s="55"/>
      <c r="T6" s="8"/>
      <c r="U6" s="36" t="s">
        <v>1</v>
      </c>
      <c r="V6" s="61">
        <f t="shared" si="12"/>
        <v>0</v>
      </c>
      <c r="W6" s="61">
        <f t="shared" si="0"/>
        <v>4.4380454071621473</v>
      </c>
      <c r="X6" s="61">
        <f t="shared" si="1"/>
        <v>11.266150021531386</v>
      </c>
      <c r="Y6" s="61">
        <f t="shared" si="2"/>
        <v>13.318751504319184</v>
      </c>
      <c r="Z6" s="61">
        <f t="shared" si="3"/>
        <v>21.518325421009767</v>
      </c>
      <c r="AA6" s="61">
        <f t="shared" si="4"/>
        <v>25.950885007910774</v>
      </c>
      <c r="AB6" s="61">
        <f t="shared" si="5"/>
        <v>29.408826399989294</v>
      </c>
      <c r="AC6" s="61">
        <f t="shared" si="6"/>
        <v>31.507458154891861</v>
      </c>
      <c r="AD6" s="61">
        <f t="shared" si="7"/>
        <v>32.128515957938077</v>
      </c>
      <c r="AE6" s="61">
        <f t="shared" si="8"/>
        <v>29.922246133367782</v>
      </c>
      <c r="AF6" s="61">
        <f t="shared" si="9"/>
        <v>29.55120377010816</v>
      </c>
      <c r="AG6" s="61">
        <f t="shared" si="10"/>
        <v>35.421719650834824</v>
      </c>
      <c r="AH6" s="61">
        <f t="shared" si="11"/>
        <v>36.78742343383739</v>
      </c>
      <c r="AI6" s="62"/>
      <c r="AK6" s="40"/>
      <c r="AL6" s="63"/>
    </row>
    <row r="7" spans="2:41" x14ac:dyDescent="0.35">
      <c r="C7" s="57" t="s">
        <v>10</v>
      </c>
      <c r="D7" s="58">
        <v>-6.8386763946650345E-2</v>
      </c>
      <c r="E7" s="58">
        <v>-4.383867463378268E-2</v>
      </c>
      <c r="F7" s="58">
        <v>-1.2377785267377964E-4</v>
      </c>
      <c r="G7" s="58">
        <v>4.7089256763687491E-2</v>
      </c>
      <c r="H7" s="58">
        <v>-1.3154022891398781E-2</v>
      </c>
      <c r="I7" s="58">
        <v>2.198959446816216E-2</v>
      </c>
      <c r="J7" s="58">
        <v>0.10714063073006556</v>
      </c>
      <c r="K7" s="58">
        <v>0.13228587751102922</v>
      </c>
      <c r="L7" s="58">
        <v>8.2426189081197088E-2</v>
      </c>
      <c r="M7" s="58">
        <v>8.7410751658708694E-2</v>
      </c>
      <c r="N7" s="58">
        <v>4.7719253186094525E-2</v>
      </c>
      <c r="O7" s="59">
        <v>0.1071675285525564</v>
      </c>
      <c r="P7" s="58">
        <v>9.0992874596891718E-2</v>
      </c>
      <c r="Q7" s="60"/>
      <c r="R7" s="55"/>
      <c r="S7" s="55"/>
      <c r="T7" s="8"/>
      <c r="U7" s="36" t="s">
        <v>10</v>
      </c>
      <c r="V7" s="61">
        <f t="shared" si="12"/>
        <v>35.79866646079644</v>
      </c>
      <c r="W7" s="61">
        <f t="shared" si="0"/>
        <v>38.599155806698988</v>
      </c>
      <c r="X7" s="61">
        <f t="shared" si="1"/>
        <v>43.586228369961702</v>
      </c>
      <c r="Y7" s="61">
        <f t="shared" si="2"/>
        <v>48.97237467021737</v>
      </c>
      <c r="Z7" s="61">
        <f t="shared" si="3"/>
        <v>42.099715023021865</v>
      </c>
      <c r="AA7" s="61">
        <f t="shared" si="4"/>
        <v>46.108960905158064</v>
      </c>
      <c r="AB7" s="61">
        <f t="shared" si="5"/>
        <v>55.823141377811929</v>
      </c>
      <c r="AC7" s="61">
        <f t="shared" si="6"/>
        <v>58.691755501407556</v>
      </c>
      <c r="AD7" s="61">
        <f t="shared" si="7"/>
        <v>53.003674263876249</v>
      </c>
      <c r="AE7" s="61">
        <f t="shared" si="8"/>
        <v>53.572321958382908</v>
      </c>
      <c r="AF7" s="61">
        <f t="shared" si="9"/>
        <v>49.044245773765255</v>
      </c>
      <c r="AG7" s="61">
        <f t="shared" si="10"/>
        <v>55.826209928865069</v>
      </c>
      <c r="AH7" s="61">
        <f t="shared" si="11"/>
        <v>53.980976864116698</v>
      </c>
      <c r="AI7" s="62"/>
      <c r="AK7" s="40"/>
      <c r="AL7" s="63"/>
    </row>
    <row r="8" spans="2:41" x14ac:dyDescent="0.35">
      <c r="C8" s="57" t="s">
        <v>12</v>
      </c>
      <c r="D8" s="58">
        <v>-0.2196528360306115</v>
      </c>
      <c r="E8" s="58">
        <v>-0.18114022191970958</v>
      </c>
      <c r="F8" s="58">
        <v>-0.15957500205846128</v>
      </c>
      <c r="G8" s="58">
        <v>-0.17019219730977989</v>
      </c>
      <c r="H8" s="58">
        <v>-0.13618751858173098</v>
      </c>
      <c r="I8" s="58">
        <v>-0.11430568628390507</v>
      </c>
      <c r="J8" s="58">
        <v>-0.10869791544338171</v>
      </c>
      <c r="K8" s="58">
        <v>-0.10741963603909573</v>
      </c>
      <c r="L8" s="58">
        <v>-0.11703138599392082</v>
      </c>
      <c r="M8" s="58">
        <v>-0.10895224233920626</v>
      </c>
      <c r="N8" s="58">
        <v>-9.8788736260237139E-2</v>
      </c>
      <c r="O8" s="59">
        <v>-4.5817809588033366E-2</v>
      </c>
      <c r="P8" s="58">
        <v>-2.7330147128093552E-2</v>
      </c>
      <c r="Q8" s="60"/>
      <c r="R8" s="55"/>
      <c r="S8" s="55"/>
      <c r="T8" s="8"/>
      <c r="U8" s="36" t="s">
        <v>12</v>
      </c>
      <c r="V8" s="61">
        <f t="shared" si="12"/>
        <v>18.541966036229919</v>
      </c>
      <c r="W8" s="61">
        <f t="shared" si="0"/>
        <v>22.935553012626563</v>
      </c>
      <c r="X8" s="61">
        <f t="shared" si="1"/>
        <v>25.395751347973782</v>
      </c>
      <c r="Y8" s="61">
        <f t="shared" si="2"/>
        <v>24.184522978802939</v>
      </c>
      <c r="Z8" s="61">
        <f t="shared" si="3"/>
        <v>28.063836732106839</v>
      </c>
      <c r="AA8" s="61">
        <f t="shared" si="4"/>
        <v>30.560154772907104</v>
      </c>
      <c r="AB8" s="61">
        <f t="shared" si="5"/>
        <v>31.199899165759572</v>
      </c>
      <c r="AC8" s="61">
        <f t="shared" si="6"/>
        <v>31.345727535827994</v>
      </c>
      <c r="AD8" s="61">
        <f t="shared" si="7"/>
        <v>30.249202140270739</v>
      </c>
      <c r="AE8" s="61">
        <f t="shared" si="8"/>
        <v>31.170885104703515</v>
      </c>
      <c r="AF8" s="61">
        <f t="shared" si="9"/>
        <v>32.330355812521454</v>
      </c>
      <c r="AG8" s="61">
        <f t="shared" si="10"/>
        <v>38.373372598774239</v>
      </c>
      <c r="AH8" s="61">
        <f t="shared" si="11"/>
        <v>40.482477755181044</v>
      </c>
      <c r="AI8" s="62"/>
      <c r="AK8" s="40"/>
      <c r="AL8" s="63"/>
    </row>
    <row r="9" spans="2:41" x14ac:dyDescent="0.35">
      <c r="C9" s="57" t="s">
        <v>2</v>
      </c>
      <c r="D9" s="58">
        <v>-9.369213509952283E-2</v>
      </c>
      <c r="E9" s="58">
        <v>-7.7556484439276638E-2</v>
      </c>
      <c r="F9" s="58">
        <v>-5.6426502910037098E-2</v>
      </c>
      <c r="G9" s="58">
        <v>-4.7954103978309147E-2</v>
      </c>
      <c r="H9" s="58">
        <v>-3.0605544029266726E-2</v>
      </c>
      <c r="I9" s="58">
        <v>-3.5072022989682469E-3</v>
      </c>
      <c r="J9" s="58">
        <v>7.0468585914843437E-3</v>
      </c>
      <c r="K9" s="58">
        <v>3.6859597223517595E-3</v>
      </c>
      <c r="L9" s="58">
        <v>1.2167033456597526E-2</v>
      </c>
      <c r="M9" s="58">
        <v>1.608400525123509E-2</v>
      </c>
      <c r="N9" s="58">
        <v>1.1570147590158337E-2</v>
      </c>
      <c r="O9" s="59">
        <v>2.5376317541305718E-2</v>
      </c>
      <c r="P9" s="58">
        <v>3.8306810702504357E-2</v>
      </c>
      <c r="Q9" s="60"/>
      <c r="R9" s="55"/>
      <c r="S9" s="55"/>
      <c r="T9" s="8"/>
      <c r="U9" s="36" t="s">
        <v>2</v>
      </c>
      <c r="V9" s="61">
        <f t="shared" si="12"/>
        <v>32.911785066301029</v>
      </c>
      <c r="W9" s="61">
        <f t="shared" si="0"/>
        <v>34.752568566283585</v>
      </c>
      <c r="X9" s="61">
        <f t="shared" si="1"/>
        <v>37.163114144701979</v>
      </c>
      <c r="Y9" s="61">
        <f t="shared" si="2"/>
        <v>38.12966036506721</v>
      </c>
      <c r="Z9" s="61">
        <f t="shared" si="3"/>
        <v>40.108814696992255</v>
      </c>
      <c r="AA9" s="61">
        <f t="shared" si="4"/>
        <v>43.20024133880213</v>
      </c>
      <c r="AB9" s="61">
        <f t="shared" si="5"/>
        <v>44.404267228679686</v>
      </c>
      <c r="AC9" s="61">
        <f t="shared" si="6"/>
        <v>44.02084995511094</v>
      </c>
      <c r="AD9" s="61">
        <f t="shared" si="7"/>
        <v>44.988385812254791</v>
      </c>
      <c r="AE9" s="61">
        <f t="shared" si="8"/>
        <v>45.435240866400832</v>
      </c>
      <c r="AF9" s="61">
        <f t="shared" si="9"/>
        <v>44.920292019357987</v>
      </c>
      <c r="AG9" s="61">
        <f t="shared" si="10"/>
        <v>46.495324249489279</v>
      </c>
      <c r="AH9" s="61">
        <f t="shared" si="11"/>
        <v>47.970457726220644</v>
      </c>
      <c r="AI9" s="62"/>
      <c r="AK9" s="40"/>
      <c r="AL9" s="63"/>
    </row>
    <row r="10" spans="2:41" x14ac:dyDescent="0.35">
      <c r="C10" s="57" t="s">
        <v>3</v>
      </c>
      <c r="D10" s="58">
        <v>5.2551848241169631E-2</v>
      </c>
      <c r="E10" s="58">
        <v>0.10363391747959848</v>
      </c>
      <c r="F10" s="58">
        <v>9.3690507546551657E-2</v>
      </c>
      <c r="G10" s="58">
        <v>0.11640843842185922</v>
      </c>
      <c r="H10" s="58">
        <v>0.14563571293409058</v>
      </c>
      <c r="I10" s="58">
        <v>0.15921499039383349</v>
      </c>
      <c r="J10" s="58">
        <v>0.15493505463374901</v>
      </c>
      <c r="K10" s="58">
        <v>0.19117454433052142</v>
      </c>
      <c r="L10" s="58">
        <v>0.21091317224076675</v>
      </c>
      <c r="M10" s="58">
        <v>0.19784703243537502</v>
      </c>
      <c r="N10" s="58">
        <v>0.22298307677313858</v>
      </c>
      <c r="O10" s="59">
        <v>0.21367757225796111</v>
      </c>
      <c r="P10" s="58">
        <v>0.23344617127168743</v>
      </c>
      <c r="Q10" s="60"/>
      <c r="R10" s="55"/>
      <c r="S10" s="55"/>
      <c r="T10" s="8"/>
      <c r="U10" s="36" t="s">
        <v>3</v>
      </c>
      <c r="V10" s="61">
        <f t="shared" si="12"/>
        <v>49.595556745153367</v>
      </c>
      <c r="W10" s="61">
        <f t="shared" si="0"/>
        <v>55.423089342319273</v>
      </c>
      <c r="X10" s="61">
        <f t="shared" si="1"/>
        <v>54.288727591205607</v>
      </c>
      <c r="Y10" s="61">
        <f t="shared" si="2"/>
        <v>56.880429233088591</v>
      </c>
      <c r="Z10" s="61">
        <f t="shared" si="3"/>
        <v>60.214728283335582</v>
      </c>
      <c r="AA10" s="61">
        <f t="shared" si="4"/>
        <v>61.763876217677293</v>
      </c>
      <c r="AB10" s="61">
        <f t="shared" si="5"/>
        <v>61.275613593873778</v>
      </c>
      <c r="AC10" s="61">
        <f t="shared" si="6"/>
        <v>65.4098785259945</v>
      </c>
      <c r="AD10" s="61">
        <f t="shared" si="7"/>
        <v>67.661696028401948</v>
      </c>
      <c r="AE10" s="61">
        <f t="shared" si="8"/>
        <v>66.171087743141555</v>
      </c>
      <c r="AF10" s="61">
        <f t="shared" si="9"/>
        <v>69.038652035778455</v>
      </c>
      <c r="AG10" s="61">
        <f t="shared" si="10"/>
        <v>67.977063660371073</v>
      </c>
      <c r="AH10" s="61">
        <f t="shared" si="11"/>
        <v>70.232300319150085</v>
      </c>
      <c r="AI10" s="62"/>
      <c r="AK10" s="40"/>
      <c r="AL10" s="63"/>
    </row>
    <row r="11" spans="2:41" x14ac:dyDescent="0.35">
      <c r="C11" s="57" t="s">
        <v>5</v>
      </c>
      <c r="D11" s="58">
        <v>-0.14769142305807989</v>
      </c>
      <c r="E11" s="58">
        <v>-0.12492634882167956</v>
      </c>
      <c r="F11" s="58">
        <v>-0.10388587348374413</v>
      </c>
      <c r="G11" s="58">
        <v>-9.08132350112381E-2</v>
      </c>
      <c r="H11" s="58">
        <v>-6.6968937911050533E-2</v>
      </c>
      <c r="I11" s="58">
        <v>-4.6704554627723355E-2</v>
      </c>
      <c r="J11" s="58">
        <v>-3.5127227065291762E-2</v>
      </c>
      <c r="K11" s="58">
        <v>-2.1821428199192083E-2</v>
      </c>
      <c r="L11" s="58">
        <v>-1.5465544535664962E-2</v>
      </c>
      <c r="M11" s="58">
        <v>-2.475507782880958E-2</v>
      </c>
      <c r="N11" s="58">
        <v>-2.068112321982942E-3</v>
      </c>
      <c r="O11" s="59">
        <v>4.5422521813977823E-3</v>
      </c>
      <c r="P11" s="58">
        <v>4.0551713281067596E-2</v>
      </c>
      <c r="Q11" s="60"/>
      <c r="R11" s="55"/>
      <c r="S11" s="55"/>
      <c r="T11" s="8"/>
      <c r="U11" s="36" t="s">
        <v>5</v>
      </c>
      <c r="V11" s="61">
        <f t="shared" si="12"/>
        <v>26.751451009874337</v>
      </c>
      <c r="W11" s="61">
        <f t="shared" si="0"/>
        <v>29.348530849579063</v>
      </c>
      <c r="X11" s="61">
        <f t="shared" si="1"/>
        <v>31.748865403752571</v>
      </c>
      <c r="Y11" s="61">
        <f t="shared" si="2"/>
        <v>33.240215068424789</v>
      </c>
      <c r="Z11" s="61">
        <f t="shared" si="3"/>
        <v>35.960414556806469</v>
      </c>
      <c r="AA11" s="61">
        <f t="shared" si="4"/>
        <v>38.272211159913013</v>
      </c>
      <c r="AB11" s="61">
        <f t="shared" si="5"/>
        <v>39.592973117366803</v>
      </c>
      <c r="AC11" s="61">
        <f t="shared" si="6"/>
        <v>41.110922131170568</v>
      </c>
      <c r="AD11" s="61">
        <f t="shared" si="7"/>
        <v>41.836012554976939</v>
      </c>
      <c r="AE11" s="61">
        <f t="shared" si="8"/>
        <v>40.77624620476157</v>
      </c>
      <c r="AF11" s="61">
        <f t="shared" si="9"/>
        <v>43.364415262767359</v>
      </c>
      <c r="AG11" s="61">
        <f t="shared" si="10"/>
        <v>44.118537309836263</v>
      </c>
      <c r="AH11" s="61">
        <f t="shared" si="11"/>
        <v>48.226560173695447</v>
      </c>
      <c r="AI11" s="62"/>
      <c r="AK11" s="40"/>
      <c r="AL11" s="63"/>
    </row>
    <row r="12" spans="2:41" x14ac:dyDescent="0.35">
      <c r="C12" s="57" t="s">
        <v>25</v>
      </c>
      <c r="D12" s="58">
        <v>-3.8807205269216112E-2</v>
      </c>
      <c r="E12" s="58">
        <v>-2.4333541314676501E-3</v>
      </c>
      <c r="F12" s="58">
        <v>-1.0530777922622645E-2</v>
      </c>
      <c r="G12" s="58">
        <v>-2.2630082246738958E-2</v>
      </c>
      <c r="H12" s="58">
        <v>2.5699835371524129E-3</v>
      </c>
      <c r="I12" s="58">
        <v>5.305249794380968E-2</v>
      </c>
      <c r="J12" s="58">
        <v>3.7009179923231335E-2</v>
      </c>
      <c r="K12" s="58">
        <v>4.2016274456798931E-2</v>
      </c>
      <c r="L12" s="58">
        <v>8.2415316281875539E-2</v>
      </c>
      <c r="M12" s="58">
        <v>7.4846564557544612E-2</v>
      </c>
      <c r="N12" s="58">
        <v>0.10966690800586998</v>
      </c>
      <c r="O12" s="59">
        <v>0.11297089224104885</v>
      </c>
      <c r="P12" s="58">
        <v>0.1339787889829798</v>
      </c>
      <c r="Q12" s="60"/>
      <c r="R12" s="55"/>
      <c r="S12" s="55"/>
      <c r="T12" s="8"/>
      <c r="U12" s="36" t="s">
        <v>25</v>
      </c>
      <c r="V12" s="61">
        <f t="shared" si="12"/>
        <v>39.173154710243701</v>
      </c>
      <c r="W12" s="61">
        <f t="shared" si="0"/>
        <v>43.322747832642605</v>
      </c>
      <c r="X12" s="61">
        <f t="shared" si="1"/>
        <v>42.398979437987933</v>
      </c>
      <c r="Y12" s="61">
        <f t="shared" si="2"/>
        <v>41.018669450490897</v>
      </c>
      <c r="Z12" s="61">
        <f t="shared" si="3"/>
        <v>43.893537422673091</v>
      </c>
      <c r="AA12" s="61">
        <f t="shared" si="4"/>
        <v>49.652671746667465</v>
      </c>
      <c r="AB12" s="61">
        <f t="shared" si="5"/>
        <v>47.822421717146632</v>
      </c>
      <c r="AC12" s="61">
        <f t="shared" si="6"/>
        <v>48.393639896959627</v>
      </c>
      <c r="AD12" s="61">
        <f t="shared" si="7"/>
        <v>53.002433875743712</v>
      </c>
      <c r="AE12" s="61">
        <f t="shared" si="8"/>
        <v>52.138977323356976</v>
      </c>
      <c r="AF12" s="61">
        <f t="shared" si="9"/>
        <v>56.111343547256439</v>
      </c>
      <c r="AG12" s="61">
        <f t="shared" si="10"/>
        <v>56.488267898953261</v>
      </c>
      <c r="AH12" s="61">
        <f t="shared" si="11"/>
        <v>58.884885829407004</v>
      </c>
      <c r="AI12" s="62"/>
      <c r="AK12" s="40"/>
      <c r="AL12" s="63"/>
    </row>
    <row r="13" spans="2:41" x14ac:dyDescent="0.35">
      <c r="C13" s="57" t="s">
        <v>9</v>
      </c>
      <c r="D13" s="58">
        <v>3.3983666017470611E-2</v>
      </c>
      <c r="E13" s="58">
        <v>4.2262399634470704E-2</v>
      </c>
      <c r="F13" s="58">
        <v>4.1195653639583961E-2</v>
      </c>
      <c r="G13" s="58">
        <v>5.791777476416405E-2</v>
      </c>
      <c r="H13" s="58">
        <v>5.9749884686543221E-2</v>
      </c>
      <c r="I13" s="58">
        <v>7.9230921523875328E-2</v>
      </c>
      <c r="J13" s="58">
        <v>9.6143321714458566E-2</v>
      </c>
      <c r="K13" s="58">
        <v>0.11209475237014506</v>
      </c>
      <c r="L13" s="58">
        <v>0.11845260233157062</v>
      </c>
      <c r="M13" s="58">
        <v>0.12140027128626658</v>
      </c>
      <c r="N13" s="58">
        <v>0.11604832820268146</v>
      </c>
      <c r="O13" s="59">
        <v>0.1435370708390252</v>
      </c>
      <c r="P13" s="58">
        <v>0.15477597784518177</v>
      </c>
      <c r="Q13" s="60"/>
      <c r="R13" s="55"/>
      <c r="S13" s="55"/>
      <c r="T13" s="8"/>
      <c r="U13" s="36" t="s">
        <v>9</v>
      </c>
      <c r="V13" s="61">
        <f t="shared" si="12"/>
        <v>47.477265752013267</v>
      </c>
      <c r="W13" s="61">
        <f t="shared" si="0"/>
        <v>48.421718291536216</v>
      </c>
      <c r="X13" s="61">
        <f t="shared" si="1"/>
        <v>48.30002202607988</v>
      </c>
      <c r="Y13" s="61">
        <f t="shared" si="2"/>
        <v>50.207711111508253</v>
      </c>
      <c r="Z13" s="61">
        <f t="shared" si="3"/>
        <v>50.416721444359524</v>
      </c>
      <c r="AA13" s="61">
        <f t="shared" si="4"/>
        <v>52.63915250262874</v>
      </c>
      <c r="AB13" s="61">
        <f t="shared" si="5"/>
        <v>54.568548959669563</v>
      </c>
      <c r="AC13" s="61">
        <f t="shared" si="6"/>
        <v>56.388316316460838</v>
      </c>
      <c r="AD13" s="61">
        <f t="shared" si="7"/>
        <v>57.113631059001143</v>
      </c>
      <c r="AE13" s="61">
        <f t="shared" si="8"/>
        <v>57.449906334753329</v>
      </c>
      <c r="AF13" s="61">
        <f t="shared" si="9"/>
        <v>56.839347223841166</v>
      </c>
      <c r="AG13" s="61">
        <f t="shared" si="10"/>
        <v>59.975311489906673</v>
      </c>
      <c r="AH13" s="61">
        <f t="shared" si="11"/>
        <v>61.257465833130155</v>
      </c>
      <c r="AI13" s="62"/>
      <c r="AK13" s="40"/>
      <c r="AL13" s="63"/>
    </row>
    <row r="14" spans="2:41" x14ac:dyDescent="0.35">
      <c r="C14" s="57" t="s">
        <v>4</v>
      </c>
      <c r="D14" s="58">
        <v>-3.5581951703132879E-2</v>
      </c>
      <c r="E14" s="58">
        <v>-3.1924263575976781E-2</v>
      </c>
      <c r="F14" s="58">
        <v>-3.5414939427510429E-2</v>
      </c>
      <c r="G14" s="58">
        <v>-2.6349862108365523E-2</v>
      </c>
      <c r="H14" s="58">
        <v>-5.2329433971436455E-3</v>
      </c>
      <c r="I14" s="58">
        <v>1.1730825469879066E-2</v>
      </c>
      <c r="J14" s="58">
        <v>1.658853562315726E-2</v>
      </c>
      <c r="K14" s="58">
        <v>3.6082029434593377E-2</v>
      </c>
      <c r="L14" s="58">
        <v>5.1950896851240554E-2</v>
      </c>
      <c r="M14" s="58">
        <v>5.0439901499849053E-2</v>
      </c>
      <c r="N14" s="58">
        <v>5.7989224638492466E-2</v>
      </c>
      <c r="O14" s="59">
        <v>7.2465247453290318E-2</v>
      </c>
      <c r="P14" s="58">
        <v>8.3615778812648103E-2</v>
      </c>
      <c r="Q14" s="60"/>
      <c r="R14" s="55"/>
      <c r="S14" s="55"/>
      <c r="T14" s="8"/>
      <c r="U14" s="36" t="s">
        <v>4</v>
      </c>
      <c r="V14" s="61">
        <f t="shared" si="12"/>
        <v>39.541097328283456</v>
      </c>
      <c r="W14" s="61">
        <f t="shared" si="0"/>
        <v>39.958372844116191</v>
      </c>
      <c r="X14" s="61">
        <f t="shared" si="1"/>
        <v>39.560150383393136</v>
      </c>
      <c r="Y14" s="61">
        <f t="shared" si="2"/>
        <v>40.594310400023879</v>
      </c>
      <c r="Z14" s="61">
        <f t="shared" si="3"/>
        <v>43.003365749112426</v>
      </c>
      <c r="AA14" s="61">
        <f t="shared" si="4"/>
        <v>44.938622435405648</v>
      </c>
      <c r="AB14" s="61">
        <f t="shared" si="5"/>
        <v>45.492798581514393</v>
      </c>
      <c r="AC14" s="61">
        <f t="shared" si="6"/>
        <v>47.716650753370729</v>
      </c>
      <c r="AD14" s="61">
        <f t="shared" si="7"/>
        <v>49.526999150162879</v>
      </c>
      <c r="AE14" s="61">
        <f t="shared" si="8"/>
        <v>49.354622134202536</v>
      </c>
      <c r="AF14" s="61">
        <f t="shared" si="9"/>
        <v>50.215862239250725</v>
      </c>
      <c r="AG14" s="61">
        <f t="shared" si="10"/>
        <v>51.867312466076861</v>
      </c>
      <c r="AH14" s="61">
        <f t="shared" si="11"/>
        <v>53.139384759567548</v>
      </c>
      <c r="AI14" s="62"/>
      <c r="AK14" s="40"/>
      <c r="AL14" s="63"/>
    </row>
    <row r="15" spans="2:41" x14ac:dyDescent="0.35">
      <c r="C15" s="57" t="s">
        <v>7</v>
      </c>
      <c r="D15" s="58">
        <v>-0.1541414856684131</v>
      </c>
      <c r="E15" s="58">
        <v>-0.14727810344194245</v>
      </c>
      <c r="F15" s="58">
        <v>-0.13687738298953814</v>
      </c>
      <c r="G15" s="58">
        <v>-0.11284718421431163</v>
      </c>
      <c r="H15" s="58">
        <v>-0.13010060480939997</v>
      </c>
      <c r="I15" s="58">
        <v>-6.3785347472907483E-2</v>
      </c>
      <c r="J15" s="58">
        <v>-4.1883154852820938E-2</v>
      </c>
      <c r="K15" s="58">
        <v>-6.8823795270575097E-2</v>
      </c>
      <c r="L15" s="58">
        <v>-4.5387258961614753E-2</v>
      </c>
      <c r="M15" s="58">
        <v>-5.6115301755250702E-2</v>
      </c>
      <c r="N15" s="58">
        <v>-3.4565422944588725E-2</v>
      </c>
      <c r="O15" s="59">
        <v>-9.6414743555278215E-4</v>
      </c>
      <c r="P15" s="58">
        <v>2.1854175084404154E-2</v>
      </c>
      <c r="Q15" s="60"/>
      <c r="R15" s="55"/>
      <c r="S15" s="55"/>
      <c r="T15" s="8"/>
      <c r="U15" s="36" t="s">
        <v>7</v>
      </c>
      <c r="V15" s="61">
        <f t="shared" si="12"/>
        <v>26.015616485629959</v>
      </c>
      <c r="W15" s="61">
        <f t="shared" si="0"/>
        <v>26.798603241019215</v>
      </c>
      <c r="X15" s="61">
        <f t="shared" si="1"/>
        <v>27.98513578314261</v>
      </c>
      <c r="Y15" s="61">
        <f t="shared" si="2"/>
        <v>30.726543262651283</v>
      </c>
      <c r="Z15" s="61">
        <f t="shared" si="3"/>
        <v>28.758242596106413</v>
      </c>
      <c r="AA15" s="61">
        <f t="shared" si="4"/>
        <v>36.323604171692843</v>
      </c>
      <c r="AB15" s="61">
        <f t="shared" si="5"/>
        <v>38.82224495398404</v>
      </c>
      <c r="AC15" s="61">
        <f t="shared" si="6"/>
        <v>35.748809156185956</v>
      </c>
      <c r="AD15" s="61">
        <f t="shared" si="7"/>
        <v>38.422490573977505</v>
      </c>
      <c r="AE15" s="61">
        <f t="shared" si="8"/>
        <v>37.198616521579638</v>
      </c>
      <c r="AF15" s="61">
        <f t="shared" si="9"/>
        <v>39.657064722805451</v>
      </c>
      <c r="AG15" s="61">
        <f t="shared" si="10"/>
        <v>43.490357525046711</v>
      </c>
      <c r="AH15" s="61">
        <f t="shared" si="11"/>
        <v>46.093512022900491</v>
      </c>
      <c r="AI15" s="62"/>
      <c r="AK15" s="40"/>
      <c r="AL15" s="63"/>
    </row>
    <row r="16" spans="2:41" x14ac:dyDescent="0.35">
      <c r="C16" s="57" t="s">
        <v>16</v>
      </c>
      <c r="D16" s="58">
        <v>-0.11703872454192554</v>
      </c>
      <c r="E16" s="58">
        <v>-9.1034205615898756E-2</v>
      </c>
      <c r="F16" s="58">
        <v>-5.1437704991525578E-2</v>
      </c>
      <c r="G16" s="58">
        <v>-3.7762136237517514E-2</v>
      </c>
      <c r="H16" s="58">
        <v>-2.5997545963575883E-2</v>
      </c>
      <c r="I16" s="58">
        <v>-3.0158034411329911E-2</v>
      </c>
      <c r="J16" s="58">
        <v>-4.4324667263775486E-2</v>
      </c>
      <c r="K16" s="58">
        <v>-5.6020717169671282E-2</v>
      </c>
      <c r="L16" s="58">
        <v>-4.3172522650182031E-2</v>
      </c>
      <c r="M16" s="58">
        <v>-4.804540042269842E-2</v>
      </c>
      <c r="N16" s="58">
        <v>-5.7942046707458117E-2</v>
      </c>
      <c r="O16" s="59">
        <v>-4.8635264433182668E-2</v>
      </c>
      <c r="P16" s="58">
        <v>-4.8851748743480333E-2</v>
      </c>
      <c r="Q16" s="60"/>
      <c r="R16" s="55"/>
      <c r="S16" s="55"/>
      <c r="T16" s="8"/>
      <c r="U16" s="36" t="s">
        <v>16</v>
      </c>
      <c r="V16" s="61">
        <f t="shared" si="12"/>
        <v>30.248364945764902</v>
      </c>
      <c r="W16" s="61">
        <f t="shared" si="0"/>
        <v>33.215006351924586</v>
      </c>
      <c r="X16" s="61">
        <f t="shared" si="1"/>
        <v>37.732245014383516</v>
      </c>
      <c r="Y16" s="61">
        <f t="shared" si="2"/>
        <v>39.292378029488773</v>
      </c>
      <c r="Z16" s="61">
        <f t="shared" si="3"/>
        <v>40.634503247511837</v>
      </c>
      <c r="AA16" s="61">
        <f t="shared" si="4"/>
        <v>40.159867383873433</v>
      </c>
      <c r="AB16" s="61">
        <f t="shared" si="5"/>
        <v>38.543712909896072</v>
      </c>
      <c r="AC16" s="61">
        <f t="shared" si="6"/>
        <v>37.209406898004701</v>
      </c>
      <c r="AD16" s="61">
        <f t="shared" si="7"/>
        <v>38.675151600467245</v>
      </c>
      <c r="AE16" s="61">
        <f t="shared" si="8"/>
        <v>38.119245105591318</v>
      </c>
      <c r="AF16" s="61">
        <f t="shared" si="9"/>
        <v>36.990218233992486</v>
      </c>
      <c r="AG16" s="61">
        <f t="shared" si="10"/>
        <v>38.05195237841248</v>
      </c>
      <c r="AH16" s="61">
        <f t="shared" si="11"/>
        <v>38.027255466289631</v>
      </c>
      <c r="AI16" s="62"/>
      <c r="AK16" s="40"/>
      <c r="AL16" s="63"/>
    </row>
    <row r="17" spans="3:38" x14ac:dyDescent="0.35">
      <c r="C17" s="57" t="s">
        <v>6</v>
      </c>
      <c r="D17" s="58">
        <v>-9.8140173619733428E-2</v>
      </c>
      <c r="E17" s="58">
        <v>-0.10279780747015553</v>
      </c>
      <c r="F17" s="58">
        <v>-9.1199260859575318E-2</v>
      </c>
      <c r="G17" s="58">
        <v>-9.5638126577018867E-2</v>
      </c>
      <c r="H17" s="58">
        <v>-6.1869707126184871E-2</v>
      </c>
      <c r="I17" s="58">
        <v>-4.9756925894113908E-2</v>
      </c>
      <c r="J17" s="58">
        <v>-5.1318505457167186E-2</v>
      </c>
      <c r="K17" s="58">
        <v>-2.5233987714056005E-2</v>
      </c>
      <c r="L17" s="58">
        <v>8.7483942793990122E-3</v>
      </c>
      <c r="M17" s="58">
        <v>2.5927395386066077E-2</v>
      </c>
      <c r="N17" s="58">
        <v>4.8998664131370384E-2</v>
      </c>
      <c r="O17" s="59">
        <v>7.0289582680799906E-2</v>
      </c>
      <c r="P17" s="58">
        <v>8.7042397724729062E-2</v>
      </c>
      <c r="Q17" s="60"/>
      <c r="R17" s="55"/>
      <c r="S17" s="55"/>
      <c r="T17" s="8"/>
      <c r="U17" s="36" t="s">
        <v>6</v>
      </c>
      <c r="V17" s="61">
        <f t="shared" si="12"/>
        <v>32.404344982991397</v>
      </c>
      <c r="W17" s="61">
        <f t="shared" si="0"/>
        <v>31.872993894563308</v>
      </c>
      <c r="X17" s="61">
        <f t="shared" si="1"/>
        <v>33.196176558472622</v>
      </c>
      <c r="Y17" s="61">
        <f t="shared" si="2"/>
        <v>32.689782924688807</v>
      </c>
      <c r="Z17" s="61">
        <f t="shared" si="3"/>
        <v>36.542143802749408</v>
      </c>
      <c r="AA17" s="61">
        <f t="shared" si="4"/>
        <v>37.923991259687007</v>
      </c>
      <c r="AB17" s="61">
        <f t="shared" si="5"/>
        <v>37.745843507600341</v>
      </c>
      <c r="AC17" s="61">
        <f t="shared" si="6"/>
        <v>40.721611319977406</v>
      </c>
      <c r="AD17" s="61">
        <f t="shared" si="7"/>
        <v>44.598381422454437</v>
      </c>
      <c r="AE17" s="61">
        <f t="shared" si="8"/>
        <v>46.558192182441005</v>
      </c>
      <c r="AF17" s="61">
        <f t="shared" si="9"/>
        <v>49.190203232026491</v>
      </c>
      <c r="AG17" s="61">
        <f t="shared" si="10"/>
        <v>51.619108789694565</v>
      </c>
      <c r="AH17" s="61">
        <f t="shared" si="11"/>
        <v>53.530299491604175</v>
      </c>
      <c r="AI17" s="62"/>
      <c r="AK17" s="40"/>
      <c r="AL17" s="63"/>
    </row>
    <row r="18" spans="3:38" x14ac:dyDescent="0.35">
      <c r="C18" s="57" t="s">
        <v>11</v>
      </c>
      <c r="D18" s="58">
        <v>-7.7329247898553138E-2</v>
      </c>
      <c r="E18" s="58">
        <v>-5.9503606251833298E-2</v>
      </c>
      <c r="F18" s="58">
        <v>-4.2992055833634822E-2</v>
      </c>
      <c r="G18" s="58">
        <v>-3.8578859211701282E-2</v>
      </c>
      <c r="H18" s="58">
        <v>-3.9373518741811088E-2</v>
      </c>
      <c r="I18" s="58">
        <v>-1.9190413660259514E-2</v>
      </c>
      <c r="J18" s="58">
        <v>2.0309165559829496E-2</v>
      </c>
      <c r="K18" s="58">
        <v>4.5153794827483849E-2</v>
      </c>
      <c r="L18" s="58">
        <v>3.4825251594420722E-2</v>
      </c>
      <c r="M18" s="58">
        <v>3.6844884392265763E-2</v>
      </c>
      <c r="N18" s="58">
        <v>5.4231375801197079E-2</v>
      </c>
      <c r="O18" s="59">
        <v>7.6006991705823576E-2</v>
      </c>
      <c r="P18" s="58">
        <v>0.10111986259043219</v>
      </c>
      <c r="Q18" s="60"/>
      <c r="R18" s="55"/>
      <c r="S18" s="55"/>
      <c r="T18" s="8"/>
      <c r="U18" s="36" t="s">
        <v>11</v>
      </c>
      <c r="V18" s="61">
        <f t="shared" si="12"/>
        <v>34.778492111826587</v>
      </c>
      <c r="W18" s="61">
        <f t="shared" si="0"/>
        <v>36.81207276567195</v>
      </c>
      <c r="X18" s="61">
        <f t="shared" si="1"/>
        <v>38.695739573347254</v>
      </c>
      <c r="Y18" s="61">
        <f t="shared" si="2"/>
        <v>39.19920483142009</v>
      </c>
      <c r="Z18" s="61">
        <f t="shared" si="3"/>
        <v>39.108548669984096</v>
      </c>
      <c r="AA18" s="61">
        <f t="shared" si="4"/>
        <v>41.411072912410113</v>
      </c>
      <c r="AB18" s="61">
        <f t="shared" si="5"/>
        <v>45.917254610042647</v>
      </c>
      <c r="AC18" s="61">
        <f t="shared" si="6"/>
        <v>48.751573757256011</v>
      </c>
      <c r="AD18" s="61">
        <f t="shared" si="7"/>
        <v>47.573275319677606</v>
      </c>
      <c r="AE18" s="61">
        <f t="shared" si="8"/>
        <v>47.803678593061314</v>
      </c>
      <c r="AF18" s="61">
        <f t="shared" si="9"/>
        <v>49.787160212863618</v>
      </c>
      <c r="AG18" s="61">
        <f t="shared" si="10"/>
        <v>52.271360900100277</v>
      </c>
      <c r="AH18" s="61">
        <f t="shared" si="11"/>
        <v>55.13628152430983</v>
      </c>
      <c r="AI18" s="62"/>
      <c r="AK18" s="40"/>
      <c r="AL18" s="63"/>
    </row>
    <row r="19" spans="3:38" x14ac:dyDescent="0.35">
      <c r="C19" s="57" t="s">
        <v>13</v>
      </c>
      <c r="D19" s="58">
        <v>-0.14522185752291886</v>
      </c>
      <c r="E19" s="58">
        <v>-7.518504831899811E-2</v>
      </c>
      <c r="F19" s="58">
        <v>-5.7034053026527122E-2</v>
      </c>
      <c r="G19" s="58">
        <v>-8.5735043703160985E-2</v>
      </c>
      <c r="H19" s="58">
        <v>-7.8742534849120568E-2</v>
      </c>
      <c r="I19" s="58">
        <v>-1.2581048390036903E-2</v>
      </c>
      <c r="J19" s="58">
        <v>-3.5930884444865856E-2</v>
      </c>
      <c r="K19" s="58">
        <v>-2.7593491109835847E-2</v>
      </c>
      <c r="L19" s="58">
        <v>-1.2514429408324835E-2</v>
      </c>
      <c r="M19" s="58">
        <v>2.7525195840417127E-2</v>
      </c>
      <c r="N19" s="58">
        <v>7.968010635432772E-2</v>
      </c>
      <c r="O19" s="59">
        <v>1.9488995917441503E-2</v>
      </c>
      <c r="P19" s="58">
        <v>2.3642482693786823E-2</v>
      </c>
      <c r="Q19" s="60"/>
      <c r="R19" s="55"/>
      <c r="S19" s="55"/>
      <c r="T19" s="8"/>
      <c r="U19" s="36" t="s">
        <v>13</v>
      </c>
      <c r="V19" s="61">
        <f t="shared" si="12"/>
        <v>27.033183403873792</v>
      </c>
      <c r="W19" s="61">
        <f t="shared" si="0"/>
        <v>35.023106183475946</v>
      </c>
      <c r="X19" s="61">
        <f t="shared" si="1"/>
        <v>37.09380375534144</v>
      </c>
      <c r="Y19" s="61">
        <f t="shared" si="2"/>
        <v>33.819544093729839</v>
      </c>
      <c r="Z19" s="61">
        <f t="shared" si="3"/>
        <v>34.617261842646641</v>
      </c>
      <c r="AA19" s="61">
        <f t="shared" si="4"/>
        <v>42.16508096519712</v>
      </c>
      <c r="AB19" s="61">
        <f t="shared" si="5"/>
        <v>39.501290465386489</v>
      </c>
      <c r="AC19" s="61">
        <f t="shared" si="6"/>
        <v>40.452435009052117</v>
      </c>
      <c r="AD19" s="61">
        <f t="shared" si="7"/>
        <v>42.172680976185418</v>
      </c>
      <c r="AE19" s="61">
        <f t="shared" si="8"/>
        <v>46.740472077721606</v>
      </c>
      <c r="AF19" s="61">
        <f t="shared" si="9"/>
        <v>52.690396300709736</v>
      </c>
      <c r="AG19" s="61">
        <f t="shared" si="10"/>
        <v>45.823688209983302</v>
      </c>
      <c r="AH19" s="61">
        <f t="shared" si="11"/>
        <v>46.297525310592391</v>
      </c>
      <c r="AI19" s="62"/>
      <c r="AK19" s="40"/>
      <c r="AL19" s="63"/>
    </row>
    <row r="20" spans="3:38" x14ac:dyDescent="0.35">
      <c r="C20" s="57" t="s">
        <v>14</v>
      </c>
      <c r="D20" s="58">
        <v>-0.16473121111424679</v>
      </c>
      <c r="E20" s="58">
        <v>-0.14216356376572195</v>
      </c>
      <c r="F20" s="58">
        <v>-0.11820097274698334</v>
      </c>
      <c r="G20" s="58">
        <v>-0.1817499466445556</v>
      </c>
      <c r="H20" s="58">
        <v>-0.20299376348752776</v>
      </c>
      <c r="I20" s="58">
        <v>-0.17472057576741754</v>
      </c>
      <c r="J20" s="58">
        <v>-0.12421825509340688</v>
      </c>
      <c r="K20" s="58">
        <v>-0.12057360490021886</v>
      </c>
      <c r="L20" s="58">
        <v>-0.14757904626791316</v>
      </c>
      <c r="M20" s="58">
        <v>-0.13288619689479894</v>
      </c>
      <c r="N20" s="58">
        <v>-0.13159264455330485</v>
      </c>
      <c r="O20" s="59">
        <v>-0.12675897786372478</v>
      </c>
      <c r="P20" s="58">
        <v>-0.10601167854118404</v>
      </c>
      <c r="Q20" s="60"/>
      <c r="R20" s="55"/>
      <c r="S20" s="55"/>
      <c r="T20" s="8"/>
      <c r="U20" s="36" t="s">
        <v>14</v>
      </c>
      <c r="V20" s="61">
        <f t="shared" si="12"/>
        <v>24.807521920341529</v>
      </c>
      <c r="W20" s="61">
        <f t="shared" si="0"/>
        <v>27.382078952301697</v>
      </c>
      <c r="X20" s="61">
        <f t="shared" si="1"/>
        <v>30.115773619650874</v>
      </c>
      <c r="Y20" s="61">
        <f t="shared" si="2"/>
        <v>22.865994540107497</v>
      </c>
      <c r="Z20" s="61">
        <f t="shared" si="3"/>
        <v>20.442462428226861</v>
      </c>
      <c r="AA20" s="61">
        <f t="shared" si="4"/>
        <v>23.667917573665303</v>
      </c>
      <c r="AB20" s="61">
        <f t="shared" si="5"/>
        <v>29.429311431589113</v>
      </c>
      <c r="AC20" s="61">
        <f t="shared" si="6"/>
        <v>29.845099556908281</v>
      </c>
      <c r="AD20" s="61">
        <f t="shared" si="7"/>
        <v>26.764271152394503</v>
      </c>
      <c r="AE20" s="61">
        <f t="shared" si="8"/>
        <v>28.440457335601383</v>
      </c>
      <c r="AF20" s="61">
        <f t="shared" si="9"/>
        <v>28.588028069296843</v>
      </c>
      <c r="AG20" s="61">
        <f t="shared" si="10"/>
        <v>29.139461294640267</v>
      </c>
      <c r="AH20" s="61">
        <f t="shared" si="11"/>
        <v>31.506349811644728</v>
      </c>
      <c r="AI20" s="62"/>
      <c r="AK20" s="40"/>
      <c r="AL20" s="63"/>
    </row>
    <row r="21" spans="3:38" x14ac:dyDescent="0.35">
      <c r="C21" s="57" t="s">
        <v>15</v>
      </c>
      <c r="D21" s="58">
        <v>-0.24448932127288359</v>
      </c>
      <c r="E21" s="58">
        <v>-0.24177868029529148</v>
      </c>
      <c r="F21" s="58">
        <v>-0.23129953309584042</v>
      </c>
      <c r="G21" s="58">
        <v>-0.24528431722910829</v>
      </c>
      <c r="H21" s="58">
        <v>-0.22131043660107697</v>
      </c>
      <c r="I21" s="58">
        <v>-0.20120556394858005</v>
      </c>
      <c r="J21" s="58">
        <v>-0.18729252347695255</v>
      </c>
      <c r="K21" s="58">
        <v>-0.15455930322699704</v>
      </c>
      <c r="L21" s="58">
        <v>-0.13472853920810446</v>
      </c>
      <c r="M21" s="58">
        <v>-0.12927068106545245</v>
      </c>
      <c r="N21" s="58">
        <v>-0.13477736218455211</v>
      </c>
      <c r="O21" s="59">
        <v>-0.13598289497897662</v>
      </c>
      <c r="P21" s="58">
        <v>-0.13230975591703509</v>
      </c>
      <c r="Q21" s="60"/>
      <c r="R21" s="55"/>
      <c r="S21" s="55"/>
      <c r="T21" s="8"/>
      <c r="U21" s="36" t="s">
        <v>15</v>
      </c>
      <c r="V21" s="61">
        <f t="shared" si="12"/>
        <v>15.708575973802953</v>
      </c>
      <c r="W21" s="61">
        <f t="shared" si="0"/>
        <v>16.017810679672074</v>
      </c>
      <c r="X21" s="61">
        <f t="shared" si="1"/>
        <v>17.213290283488906</v>
      </c>
      <c r="Y21" s="61">
        <f t="shared" si="2"/>
        <v>15.617881432282124</v>
      </c>
      <c r="Z21" s="61">
        <f t="shared" si="3"/>
        <v>18.35286403818084</v>
      </c>
      <c r="AA21" s="61">
        <f t="shared" si="4"/>
        <v>20.646463387052847</v>
      </c>
      <c r="AB21" s="61">
        <f t="shared" si="5"/>
        <v>22.233687594742197</v>
      </c>
      <c r="AC21" s="61">
        <f t="shared" si="6"/>
        <v>25.967951121273799</v>
      </c>
      <c r="AD21" s="61">
        <f t="shared" si="7"/>
        <v>28.230279673537353</v>
      </c>
      <c r="AE21" s="61">
        <f t="shared" si="8"/>
        <v>28.852921761283568</v>
      </c>
      <c r="AF21" s="61">
        <f t="shared" si="9"/>
        <v>28.22470986223211</v>
      </c>
      <c r="AG21" s="61">
        <f t="shared" si="10"/>
        <v>28.087180553783966</v>
      </c>
      <c r="AH21" s="61">
        <f t="shared" si="11"/>
        <v>28.506218739521447</v>
      </c>
      <c r="AI21" s="62"/>
      <c r="AK21" s="40"/>
      <c r="AL21" s="63"/>
    </row>
    <row r="22" spans="3:38" x14ac:dyDescent="0.35">
      <c r="C22" s="57" t="s">
        <v>17</v>
      </c>
      <c r="D22" s="58">
        <v>-3.2899739486647372E-2</v>
      </c>
      <c r="E22" s="58">
        <v>-1.012070964169585E-2</v>
      </c>
      <c r="F22" s="58">
        <v>1.1860378631560883E-2</v>
      </c>
      <c r="G22" s="58">
        <v>1.5609146992412976E-2</v>
      </c>
      <c r="H22" s="58">
        <v>4.8475266649901833E-4</v>
      </c>
      <c r="I22" s="58">
        <v>-1.7315647624494779E-2</v>
      </c>
      <c r="J22" s="58">
        <v>-2.0369715351725253E-2</v>
      </c>
      <c r="K22" s="58">
        <v>-1.332417984007885E-2</v>
      </c>
      <c r="L22" s="58">
        <v>4.700624534452022E-2</v>
      </c>
      <c r="M22" s="58">
        <v>8.745056016452922E-2</v>
      </c>
      <c r="N22" s="58">
        <v>9.2864543733135685E-2</v>
      </c>
      <c r="O22" s="59">
        <v>9.7384132004643631E-2</v>
      </c>
      <c r="P22" s="58">
        <v>0.1012716531347299</v>
      </c>
      <c r="Q22" s="60"/>
      <c r="R22" s="55"/>
      <c r="S22" s="55"/>
      <c r="T22" s="8"/>
      <c r="U22" s="36" t="s">
        <v>17</v>
      </c>
      <c r="V22" s="61">
        <f t="shared" si="12"/>
        <v>39.847088830920683</v>
      </c>
      <c r="W22" s="61">
        <f t="shared" si="0"/>
        <v>42.445760751074729</v>
      </c>
      <c r="X22" s="61">
        <f t="shared" si="1"/>
        <v>44.953402088697352</v>
      </c>
      <c r="Y22" s="61">
        <f t="shared" si="2"/>
        <v>45.381068198308569</v>
      </c>
      <c r="Z22" s="61">
        <f t="shared" si="3"/>
        <v>43.655650605390292</v>
      </c>
      <c r="AA22" s="61">
        <f t="shared" si="4"/>
        <v>41.624949529946576</v>
      </c>
      <c r="AB22" s="61">
        <f t="shared" si="5"/>
        <v>41.276536094474409</v>
      </c>
      <c r="AC22" s="61">
        <f t="shared" si="6"/>
        <v>42.080303218060742</v>
      </c>
      <c r="AD22" s="61">
        <f t="shared" si="7"/>
        <v>48.962904581038401</v>
      </c>
      <c r="AE22" s="61">
        <f t="shared" si="8"/>
        <v>53.576863382972242</v>
      </c>
      <c r="AF22" s="61">
        <f t="shared" si="9"/>
        <v>54.194500181891101</v>
      </c>
      <c r="AG22" s="61">
        <f t="shared" si="10"/>
        <v>54.710102787084068</v>
      </c>
      <c r="AH22" s="61">
        <f t="shared" si="11"/>
        <v>55.153598057450012</v>
      </c>
      <c r="AI22" s="62"/>
      <c r="AK22" s="40"/>
      <c r="AL22" s="63"/>
    </row>
    <row r="23" spans="3:38" x14ac:dyDescent="0.35">
      <c r="C23" s="57" t="s">
        <v>18</v>
      </c>
      <c r="D23" s="58">
        <v>-4.3140569938550748E-2</v>
      </c>
      <c r="E23" s="58">
        <v>-3.6150017295451968E-2</v>
      </c>
      <c r="F23" s="58">
        <v>-3.8026010884631374E-2</v>
      </c>
      <c r="G23" s="58">
        <v>-5.4403104900215549E-2</v>
      </c>
      <c r="H23" s="58">
        <v>-2.9568967536118304E-2</v>
      </c>
      <c r="I23" s="58">
        <v>-2.4700242858877924E-2</v>
      </c>
      <c r="J23" s="58">
        <v>-1.3530192267946148E-2</v>
      </c>
      <c r="K23" s="58">
        <v>-1.0253709487972234E-2</v>
      </c>
      <c r="L23" s="58">
        <v>-2.2602349772678942E-2</v>
      </c>
      <c r="M23" s="58">
        <v>-2.7935581125568609E-2</v>
      </c>
      <c r="N23" s="58">
        <v>-3.1756395964085422E-2</v>
      </c>
      <c r="O23" s="59">
        <v>-2.2613881097423863E-2</v>
      </c>
      <c r="P23" s="58">
        <v>-2.6553985726889503E-3</v>
      </c>
      <c r="Q23" s="60"/>
      <c r="R23" s="55"/>
      <c r="S23" s="55"/>
      <c r="T23" s="8"/>
      <c r="U23" s="36" t="s">
        <v>18</v>
      </c>
      <c r="V23" s="61">
        <f t="shared" si="12"/>
        <v>38.678796822193284</v>
      </c>
      <c r="W23" s="61">
        <f t="shared" si="0"/>
        <v>39.476291403113976</v>
      </c>
      <c r="X23" s="61">
        <f t="shared" si="1"/>
        <v>39.262274744117846</v>
      </c>
      <c r="Y23" s="61">
        <f t="shared" si="2"/>
        <v>37.39394696011199</v>
      </c>
      <c r="Z23" s="61">
        <f t="shared" si="3"/>
        <v>40.227069172453753</v>
      </c>
      <c r="AA23" s="61">
        <f t="shared" si="4"/>
        <v>40.782501874892127</v>
      </c>
      <c r="AB23" s="61">
        <f t="shared" si="5"/>
        <v>42.056800956764029</v>
      </c>
      <c r="AC23" s="61">
        <f t="shared" si="6"/>
        <v>42.430587893922535</v>
      </c>
      <c r="AD23" s="61">
        <f t="shared" si="7"/>
        <v>41.021833220067862</v>
      </c>
      <c r="AE23" s="61">
        <f t="shared" si="8"/>
        <v>40.413408776411799</v>
      </c>
      <c r="AF23" s="61">
        <f t="shared" si="9"/>
        <v>39.977523477496746</v>
      </c>
      <c r="AG23" s="61">
        <f t="shared" si="10"/>
        <v>41.020517706193004</v>
      </c>
      <c r="AH23" s="61">
        <f t="shared" si="11"/>
        <v>43.297416610972697</v>
      </c>
      <c r="AI23" s="62"/>
      <c r="AK23" s="40"/>
      <c r="AL23" s="63"/>
    </row>
    <row r="24" spans="3:38" x14ac:dyDescent="0.35">
      <c r="C24" s="57" t="s">
        <v>20</v>
      </c>
      <c r="D24" s="58">
        <v>-0.19687935727661912</v>
      </c>
      <c r="E24" s="58">
        <v>-0.19170602091399436</v>
      </c>
      <c r="F24" s="58">
        <v>-0.15667978844962652</v>
      </c>
      <c r="G24" s="58">
        <v>-0.13357022786525571</v>
      </c>
      <c r="H24" s="58">
        <v>-0.11190317810740343</v>
      </c>
      <c r="I24" s="58">
        <v>-8.2382303948458621E-2</v>
      </c>
      <c r="J24" s="58">
        <v>-6.7976765970873335E-2</v>
      </c>
      <c r="K24" s="58">
        <v>-5.2191254871910647E-2</v>
      </c>
      <c r="L24" s="58">
        <v>-3.178832387046298E-2</v>
      </c>
      <c r="M24" s="58">
        <v>-4.7290020770956703E-2</v>
      </c>
      <c r="N24" s="58">
        <v>-5.8568957822980688E-2</v>
      </c>
      <c r="O24" s="59">
        <v>-6.3914880392762038E-2</v>
      </c>
      <c r="P24" s="58">
        <v>-4.6479417124744148E-2</v>
      </c>
      <c r="Q24" s="60"/>
      <c r="R24" s="55"/>
      <c r="S24" s="55"/>
      <c r="T24" s="8"/>
      <c r="U24" s="36" t="s">
        <v>20</v>
      </c>
      <c r="V24" s="61">
        <f t="shared" si="12"/>
        <v>21.140004678132001</v>
      </c>
      <c r="W24" s="61">
        <f t="shared" si="0"/>
        <v>21.730188019150994</v>
      </c>
      <c r="X24" s="61">
        <f t="shared" si="1"/>
        <v>25.726042425308414</v>
      </c>
      <c r="Y24" s="61">
        <f t="shared" si="2"/>
        <v>28.36242187546366</v>
      </c>
      <c r="Z24" s="61">
        <f t="shared" si="3"/>
        <v>30.834237145102559</v>
      </c>
      <c r="AA24" s="61">
        <f t="shared" si="4"/>
        <v>34.202030561126961</v>
      </c>
      <c r="AB24" s="61">
        <f t="shared" si="5"/>
        <v>35.845439753347691</v>
      </c>
      <c r="AC24" s="61">
        <f t="shared" si="6"/>
        <v>37.646278714329426</v>
      </c>
      <c r="AD24" s="61">
        <f t="shared" si="7"/>
        <v>39.973881085597817</v>
      </c>
      <c r="AE24" s="61">
        <f t="shared" si="8"/>
        <v>38.205420149190545</v>
      </c>
      <c r="AF24" s="61">
        <f t="shared" si="9"/>
        <v>36.918699107698259</v>
      </c>
      <c r="AG24" s="61">
        <f t="shared" si="10"/>
        <v>36.308826827624515</v>
      </c>
      <c r="AH24" s="61">
        <f t="shared" si="11"/>
        <v>38.297895243526227</v>
      </c>
      <c r="AI24" s="62"/>
      <c r="AK24" s="40"/>
      <c r="AL24" s="63"/>
    </row>
    <row r="25" spans="3:38" x14ac:dyDescent="0.35">
      <c r="C25" s="57" t="s">
        <v>21</v>
      </c>
      <c r="D25" s="58">
        <v>-0.17301356683716682</v>
      </c>
      <c r="E25" s="58">
        <v>-0.15567053041166443</v>
      </c>
      <c r="F25" s="58">
        <v>-0.10735880736848701</v>
      </c>
      <c r="G25" s="58">
        <v>-3.1959360166933855E-2</v>
      </c>
      <c r="H25" s="58">
        <v>-3.0313955825830366E-2</v>
      </c>
      <c r="I25" s="58">
        <v>-2.5431655587171819E-2</v>
      </c>
      <c r="J25" s="58">
        <v>6.5615464091968639E-2</v>
      </c>
      <c r="K25" s="58">
        <v>0.13828141963301183</v>
      </c>
      <c r="L25" s="58">
        <v>0.10210352697859422</v>
      </c>
      <c r="M25" s="58">
        <v>0.15216038570981105</v>
      </c>
      <c r="N25" s="58">
        <v>6.5633278268997647E-2</v>
      </c>
      <c r="O25" s="59">
        <v>0.12769488862021947</v>
      </c>
      <c r="P25" s="58">
        <v>0.12533924473730718</v>
      </c>
      <c r="Q25" s="60"/>
      <c r="R25" s="55"/>
      <c r="S25" s="55"/>
      <c r="T25" s="8"/>
      <c r="U25" s="36" t="s">
        <v>21</v>
      </c>
      <c r="V25" s="61">
        <f t="shared" si="12"/>
        <v>23.862656164583736</v>
      </c>
      <c r="W25" s="61">
        <f t="shared" si="0"/>
        <v>25.841180363196631</v>
      </c>
      <c r="X25" s="61">
        <f t="shared" si="1"/>
        <v>31.352666977908147</v>
      </c>
      <c r="Y25" s="61">
        <f t="shared" si="2"/>
        <v>39.954368963089031</v>
      </c>
      <c r="Z25" s="61">
        <f t="shared" si="3"/>
        <v>40.142079593771264</v>
      </c>
      <c r="AA25" s="61">
        <f t="shared" si="4"/>
        <v>40.699061020211388</v>
      </c>
      <c r="AB25" s="61">
        <f t="shared" si="5"/>
        <v>51.085877093220105</v>
      </c>
      <c r="AC25" s="61">
        <f t="shared" si="6"/>
        <v>59.375737526302707</v>
      </c>
      <c r="AD25" s="61">
        <f t="shared" si="7"/>
        <v>55.248499693466783</v>
      </c>
      <c r="AE25" s="61">
        <f t="shared" si="8"/>
        <v>60.959074466903019</v>
      </c>
      <c r="AF25" s="61">
        <f t="shared" si="9"/>
        <v>51.08790936597012</v>
      </c>
      <c r="AG25" s="61">
        <f t="shared" si="10"/>
        <v>58.168007387572466</v>
      </c>
      <c r="AH25" s="61">
        <f t="shared" si="11"/>
        <v>57.899271376685526</v>
      </c>
      <c r="AI25" s="62"/>
      <c r="AK25" s="40"/>
      <c r="AL25" s="63"/>
    </row>
    <row r="26" spans="3:38" x14ac:dyDescent="0.35">
      <c r="C26" s="57" t="s">
        <v>22</v>
      </c>
      <c r="D26" s="58">
        <v>-0.15424379898200102</v>
      </c>
      <c r="E26" s="58">
        <v>-8.4373750302250264E-2</v>
      </c>
      <c r="F26" s="58">
        <v>-4.9673199433908098E-2</v>
      </c>
      <c r="G26" s="58">
        <v>-1.651503164517602E-2</v>
      </c>
      <c r="H26" s="58">
        <v>-1.991056718964147E-2</v>
      </c>
      <c r="I26" s="58">
        <v>-9.6914269998279092E-3</v>
      </c>
      <c r="J26" s="58">
        <v>4.9527213466545046E-2</v>
      </c>
      <c r="K26" s="58">
        <v>9.2729300634236664E-2</v>
      </c>
      <c r="L26" s="58">
        <v>9.7163626198319822E-2</v>
      </c>
      <c r="M26" s="58">
        <v>9.9657158139037527E-2</v>
      </c>
      <c r="N26" s="58">
        <v>8.3527402792719876E-2</v>
      </c>
      <c r="O26" s="59">
        <v>0.10555008702939593</v>
      </c>
      <c r="P26" s="58">
        <v>0.10780638573202532</v>
      </c>
      <c r="Q26" s="60"/>
      <c r="R26" s="55"/>
      <c r="S26" s="55"/>
      <c r="T26" s="8"/>
      <c r="U26" s="36" t="s">
        <v>22</v>
      </c>
      <c r="V26" s="61">
        <f t="shared" si="12"/>
        <v>26.003944402275724</v>
      </c>
      <c r="W26" s="61">
        <f t="shared" si="0"/>
        <v>33.974842847018131</v>
      </c>
      <c r="X26" s="61">
        <f t="shared" si="1"/>
        <v>37.933542922009401</v>
      </c>
      <c r="Y26" s="61">
        <f t="shared" si="2"/>
        <v>41.71628521361896</v>
      </c>
      <c r="Z26" s="61">
        <f t="shared" si="3"/>
        <v>41.328916527009028</v>
      </c>
      <c r="AA26" s="61">
        <f t="shared" si="4"/>
        <v>42.494734072363002</v>
      </c>
      <c r="AB26" s="61">
        <f t="shared" si="5"/>
        <v>49.2505010728513</v>
      </c>
      <c r="AC26" s="61">
        <f t="shared" si="6"/>
        <v>54.17907141052131</v>
      </c>
      <c r="AD26" s="61">
        <f t="shared" si="7"/>
        <v>54.684947095598304</v>
      </c>
      <c r="AE26" s="61">
        <f t="shared" si="8"/>
        <v>54.969413619434327</v>
      </c>
      <c r="AF26" s="61">
        <f t="shared" si="9"/>
        <v>53.129302667267496</v>
      </c>
      <c r="AG26" s="61">
        <f t="shared" si="10"/>
        <v>55.641689345796436</v>
      </c>
      <c r="AH26" s="61">
        <f t="shared" si="11"/>
        <v>55.899091883214091</v>
      </c>
      <c r="AI26" s="62"/>
      <c r="AK26" s="40"/>
      <c r="AL26" s="63"/>
    </row>
    <row r="27" spans="3:38" x14ac:dyDescent="0.35">
      <c r="C27" s="57" t="s">
        <v>24</v>
      </c>
      <c r="D27" s="58">
        <v>-9.917630163840202E-2</v>
      </c>
      <c r="E27" s="58">
        <v>-9.0492654380365578E-2</v>
      </c>
      <c r="F27" s="58">
        <v>-6.1211983583277556E-2</v>
      </c>
      <c r="G27" s="58">
        <v>-5.3569574236669006E-2</v>
      </c>
      <c r="H27" s="58">
        <v>-3.6713948198545829E-2</v>
      </c>
      <c r="I27" s="58">
        <v>-7.5675258123408667E-3</v>
      </c>
      <c r="J27" s="58">
        <v>-5.5507085725862071E-4</v>
      </c>
      <c r="K27" s="58">
        <v>9.7585690564647217E-3</v>
      </c>
      <c r="L27" s="58">
        <v>1.0566084996015107E-2</v>
      </c>
      <c r="M27" s="58">
        <v>-1.4736294365791148E-3</v>
      </c>
      <c r="N27" s="58">
        <v>-4.0711130491333701E-2</v>
      </c>
      <c r="O27" s="59">
        <v>-4.0550286056500628E-2</v>
      </c>
      <c r="P27" s="58">
        <v>-2.551049539845561E-2</v>
      </c>
      <c r="Q27" s="60"/>
      <c r="R27" s="55"/>
      <c r="S27" s="55"/>
      <c r="T27" s="8"/>
      <c r="U27" s="36" t="s">
        <v>24</v>
      </c>
      <c r="V27" s="61">
        <f t="shared" si="12"/>
        <v>32.286141670289929</v>
      </c>
      <c r="W27" s="61">
        <f t="shared" si="0"/>
        <v>33.276787472485196</v>
      </c>
      <c r="X27" s="61">
        <f t="shared" si="1"/>
        <v>36.617178065130709</v>
      </c>
      <c r="Y27" s="61">
        <f t="shared" si="2"/>
        <v>37.489037609041702</v>
      </c>
      <c r="Z27" s="61">
        <f t="shared" si="3"/>
        <v>39.4119571705873</v>
      </c>
      <c r="AA27" s="61">
        <f t="shared" si="4"/>
        <v>42.737032467627081</v>
      </c>
      <c r="AB27" s="61">
        <f t="shared" si="5"/>
        <v>43.537025702947247</v>
      </c>
      <c r="AC27" s="61">
        <f t="shared" si="6"/>
        <v>44.713623943557259</v>
      </c>
      <c r="AD27" s="61">
        <f t="shared" si="7"/>
        <v>44.805746786868404</v>
      </c>
      <c r="AE27" s="61">
        <f t="shared" si="8"/>
        <v>43.432234919347401</v>
      </c>
      <c r="AF27" s="61">
        <f t="shared" si="9"/>
        <v>38.955951561274361</v>
      </c>
      <c r="AG27" s="61">
        <f t="shared" si="10"/>
        <v>38.974300978223141</v>
      </c>
      <c r="AH27" s="61">
        <f t="shared" si="11"/>
        <v>40.690066835420907</v>
      </c>
      <c r="AI27" s="62"/>
      <c r="AK27" s="40"/>
      <c r="AL27" s="63"/>
    </row>
    <row r="28" spans="3:38" x14ac:dyDescent="0.35">
      <c r="C28" s="57" t="s">
        <v>23</v>
      </c>
      <c r="D28" s="58">
        <v>-3.0662152732201842E-2</v>
      </c>
      <c r="E28" s="58">
        <v>-2.656237728823822E-2</v>
      </c>
      <c r="F28" s="58">
        <v>1.2736444700309666E-2</v>
      </c>
      <c r="G28" s="58">
        <v>1.40682710685317E-2</v>
      </c>
      <c r="H28" s="58">
        <v>1.3296962933630516E-2</v>
      </c>
      <c r="I28" s="58">
        <v>3.367279954230025E-2</v>
      </c>
      <c r="J28" s="58">
        <v>6.8100431999685657E-2</v>
      </c>
      <c r="K28" s="58">
        <v>0.11539537159608093</v>
      </c>
      <c r="L28" s="58">
        <v>6.6391648268949319E-2</v>
      </c>
      <c r="M28" s="58">
        <v>7.5415709522717089E-2</v>
      </c>
      <c r="N28" s="58">
        <v>6.0147950138344591E-2</v>
      </c>
      <c r="O28" s="59">
        <v>8.654124848188105E-2</v>
      </c>
      <c r="P28" s="58">
        <v>0.10384608471278738</v>
      </c>
      <c r="Q28" s="60"/>
      <c r="R28" s="55"/>
      <c r="S28" s="55"/>
      <c r="T28" s="8"/>
      <c r="U28" s="36" t="s">
        <v>23</v>
      </c>
      <c r="V28" s="61">
        <f t="shared" si="12"/>
        <v>40.102356676270773</v>
      </c>
      <c r="W28" s="61">
        <f t="shared" si="0"/>
        <v>40.570066293303768</v>
      </c>
      <c r="X28" s="61">
        <f t="shared" si="1"/>
        <v>45.0533452517097</v>
      </c>
      <c r="Y28" s="61">
        <f t="shared" si="2"/>
        <v>45.205282353911905</v>
      </c>
      <c r="Z28" s="61">
        <f t="shared" si="3"/>
        <v>45.117290160846743</v>
      </c>
      <c r="AA28" s="61">
        <f t="shared" si="4"/>
        <v>47.441801555976774</v>
      </c>
      <c r="AB28" s="61">
        <f t="shared" si="5"/>
        <v>51.369366617059477</v>
      </c>
      <c r="AC28" s="61">
        <f t="shared" si="6"/>
        <v>56.764856781965392</v>
      </c>
      <c r="AD28" s="61">
        <f t="shared" si="7"/>
        <v>51.174425553769865</v>
      </c>
      <c r="AE28" s="61">
        <f t="shared" si="8"/>
        <v>52.20390638528621</v>
      </c>
      <c r="AF28" s="61">
        <f t="shared" si="9"/>
        <v>50.462133453519733</v>
      </c>
      <c r="AG28" s="61">
        <f t="shared" si="10"/>
        <v>53.473127501661672</v>
      </c>
      <c r="AH28" s="61">
        <f t="shared" si="11"/>
        <v>55.447293754667712</v>
      </c>
      <c r="AI28" s="62"/>
      <c r="AK28" s="40"/>
      <c r="AL28" s="63"/>
    </row>
    <row r="29" spans="3:38" x14ac:dyDescent="0.35">
      <c r="C29" s="57" t="s">
        <v>8</v>
      </c>
      <c r="D29" s="58">
        <v>-6.9035207969402212E-2</v>
      </c>
      <c r="E29" s="58">
        <v>-4.4717609188424184E-2</v>
      </c>
      <c r="F29" s="58">
        <v>-2.0589555595150206E-2</v>
      </c>
      <c r="G29" s="58">
        <v>1.8881460969818291E-2</v>
      </c>
      <c r="H29" s="58">
        <v>2.4768298021054944E-2</v>
      </c>
      <c r="I29" s="58">
        <v>6.2831163634803969E-2</v>
      </c>
      <c r="J29" s="58">
        <v>0.11785241062445585</v>
      </c>
      <c r="K29" s="58">
        <v>0.12564299343268115</v>
      </c>
      <c r="L29" s="58">
        <v>0.11140885023288222</v>
      </c>
      <c r="M29" s="58">
        <v>0.11342602659668866</v>
      </c>
      <c r="N29" s="58">
        <v>9.0517961498499E-2</v>
      </c>
      <c r="O29" s="59">
        <v>0.10825951271307784</v>
      </c>
      <c r="P29" s="58">
        <v>0.13315941279236229</v>
      </c>
      <c r="Q29" s="60"/>
      <c r="R29" s="55"/>
      <c r="S29" s="55"/>
      <c r="T29" s="8"/>
      <c r="U29" s="36" t="s">
        <v>8</v>
      </c>
      <c r="V29" s="61">
        <f t="shared" si="12"/>
        <v>35.724690822448935</v>
      </c>
      <c r="W29" s="61">
        <f t="shared" si="0"/>
        <v>38.498885401754315</v>
      </c>
      <c r="X29" s="61">
        <f t="shared" si="1"/>
        <v>41.251456331578595</v>
      </c>
      <c r="Y29" s="61">
        <f t="shared" si="2"/>
        <v>45.754379551113857</v>
      </c>
      <c r="Z29" s="61">
        <f t="shared" si="3"/>
        <v>46.425960309719414</v>
      </c>
      <c r="AA29" s="61">
        <f t="shared" si="4"/>
        <v>50.768239183943223</v>
      </c>
      <c r="AB29" s="61">
        <f t="shared" si="5"/>
        <v>57.045160129966654</v>
      </c>
      <c r="AC29" s="61">
        <f t="shared" si="6"/>
        <v>57.93392356384296</v>
      </c>
      <c r="AD29" s="61">
        <f t="shared" si="7"/>
        <v>56.310067390312049</v>
      </c>
      <c r="AE29" s="61">
        <f t="shared" si="8"/>
        <v>56.540190429366064</v>
      </c>
      <c r="AF29" s="61">
        <f t="shared" si="9"/>
        <v>53.926797939829456</v>
      </c>
      <c r="AG29" s="61">
        <f t="shared" si="10"/>
        <v>55.950785408791795</v>
      </c>
      <c r="AH29" s="61">
        <f t="shared" si="11"/>
        <v>58.791409947725739</v>
      </c>
      <c r="AI29" s="62"/>
      <c r="AK29" s="40"/>
      <c r="AL29" s="63"/>
    </row>
    <row r="30" spans="3:38" ht="16" thickBot="1" x14ac:dyDescent="0.4">
      <c r="C30" s="57" t="s">
        <v>26</v>
      </c>
      <c r="D30" s="58">
        <v>0.28724697547736106</v>
      </c>
      <c r="E30" s="58">
        <v>0.30360458569705123</v>
      </c>
      <c r="F30" s="58">
        <v>0.3128066473249303</v>
      </c>
      <c r="G30" s="58">
        <v>0.30455079454620293</v>
      </c>
      <c r="H30" s="58">
        <v>0.37438428942161561</v>
      </c>
      <c r="I30" s="58">
        <v>0.43214582366017312</v>
      </c>
      <c r="J30" s="58">
        <v>0.39962766612354761</v>
      </c>
      <c r="K30" s="58">
        <v>0.41155501350195456</v>
      </c>
      <c r="L30" s="58">
        <v>0.494379194092605</v>
      </c>
      <c r="M30" s="58">
        <v>0.43461936261436573</v>
      </c>
      <c r="N30" s="58">
        <v>0.4518098408787361</v>
      </c>
      <c r="O30" s="59">
        <v>0.44411351598537169</v>
      </c>
      <c r="P30" s="64">
        <v>0.47763833392356486</v>
      </c>
      <c r="Q30" s="60"/>
      <c r="R30" s="55"/>
      <c r="S30" s="55"/>
      <c r="T30" s="8"/>
      <c r="U30" s="65" t="s">
        <v>26</v>
      </c>
      <c r="V30" s="61">
        <f t="shared" si="12"/>
        <v>76.369990998807182</v>
      </c>
      <c r="W30" s="61">
        <f t="shared" si="0"/>
        <v>78.236096036996713</v>
      </c>
      <c r="X30" s="61">
        <f t="shared" si="1"/>
        <v>79.285883465287753</v>
      </c>
      <c r="Y30" s="61">
        <f t="shared" si="2"/>
        <v>78.34404121217004</v>
      </c>
      <c r="Z30" s="61">
        <f t="shared" si="3"/>
        <v>86.310769534411406</v>
      </c>
      <c r="AA30" s="61">
        <f t="shared" si="4"/>
        <v>92.900307285248644</v>
      </c>
      <c r="AB30" s="61">
        <f t="shared" si="5"/>
        <v>89.190578492549292</v>
      </c>
      <c r="AC30" s="61">
        <f t="shared" si="6"/>
        <v>90.55127132824785</v>
      </c>
      <c r="AD30" s="61">
        <f t="shared" si="7"/>
        <v>100</v>
      </c>
      <c r="AE30" s="61">
        <f t="shared" si="8"/>
        <v>93.18249297390264</v>
      </c>
      <c r="AF30" s="61">
        <f t="shared" si="9"/>
        <v>95.143613068292368</v>
      </c>
      <c r="AG30" s="61">
        <f t="shared" si="10"/>
        <v>94.26560274366912</v>
      </c>
      <c r="AH30" s="61">
        <f t="shared" si="11"/>
        <v>98.090173131313065</v>
      </c>
      <c r="AI30" s="62"/>
      <c r="AK30" s="40"/>
      <c r="AL30" s="63"/>
    </row>
    <row r="31" spans="3:38" x14ac:dyDescent="0.35">
      <c r="C31" s="66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8" t="s">
        <v>48</v>
      </c>
      <c r="Q31" s="69">
        <f>AVERAGE(D4:P30)</f>
        <v>-5.7567119795378484E-17</v>
      </c>
      <c r="R31" s="70" t="s">
        <v>39</v>
      </c>
      <c r="S31" s="71">
        <f>MIN(D4:P30)</f>
        <v>-0.38218508738857465</v>
      </c>
      <c r="T31" s="8"/>
      <c r="U31" s="40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68" t="s">
        <v>48</v>
      </c>
      <c r="AI31" s="5">
        <f>AVERAGE(V4:AH30)</f>
        <v>43.600349165810769</v>
      </c>
      <c r="AJ31" s="73" t="s">
        <v>39</v>
      </c>
      <c r="AK31" s="74">
        <f>MIN(V4:AH30)</f>
        <v>0</v>
      </c>
    </row>
    <row r="32" spans="3:38" x14ac:dyDescent="0.35">
      <c r="C32" s="66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6" t="s">
        <v>49</v>
      </c>
      <c r="Q32" s="77">
        <f>STDEV(D4:P30)</f>
        <v>0.12806537282315231</v>
      </c>
      <c r="R32" s="70" t="s">
        <v>40</v>
      </c>
      <c r="S32" s="71">
        <f>MAX(D4:P30)</f>
        <v>0.494379194092605</v>
      </c>
      <c r="T32" s="8"/>
      <c r="U32" s="40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6" t="s">
        <v>49</v>
      </c>
      <c r="AI32" s="6">
        <f>STDEV(V4:AH30)</f>
        <v>14.609923713381525</v>
      </c>
      <c r="AJ32" s="78" t="s">
        <v>40</v>
      </c>
      <c r="AK32" s="79">
        <f>MAX(V4:AH30)</f>
        <v>100</v>
      </c>
    </row>
  </sheetData>
  <mergeCells count="2">
    <mergeCell ref="U1:AC1"/>
    <mergeCell ref="C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I663"/>
  <sheetViews>
    <sheetView topLeftCell="A33" zoomScale="60" zoomScaleNormal="60" workbookViewId="0">
      <selection activeCell="D46" sqref="D46"/>
    </sheetView>
  </sheetViews>
  <sheetFormatPr defaultColWidth="8.90625" defaultRowHeight="15.5" x14ac:dyDescent="0.35"/>
  <cols>
    <col min="1" max="1" width="3.36328125" style="7" customWidth="1"/>
    <col min="2" max="2" width="6.54296875" style="8" customWidth="1"/>
    <col min="3" max="3" width="32" style="7" customWidth="1"/>
    <col min="4" max="17" width="12.81640625" style="7" customWidth="1"/>
    <col min="18" max="18" width="16.36328125" style="9" customWidth="1"/>
    <col min="19" max="19" width="6" style="7" customWidth="1"/>
    <col min="20" max="20" width="32" style="7" customWidth="1"/>
    <col min="21" max="16384" width="8.90625" style="7"/>
  </cols>
  <sheetData>
    <row r="1" spans="2:34" ht="7.5" customHeight="1" x14ac:dyDescent="0.35"/>
    <row r="2" spans="2:34" ht="24.5" customHeight="1" x14ac:dyDescent="0.35">
      <c r="B2" s="10" t="s">
        <v>29</v>
      </c>
      <c r="C2" s="11" t="s">
        <v>36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S2" s="10" t="s">
        <v>30</v>
      </c>
      <c r="T2" s="11" t="s">
        <v>33</v>
      </c>
      <c r="U2" s="11"/>
      <c r="V2" s="11"/>
      <c r="W2" s="11"/>
      <c r="X2" s="11"/>
      <c r="Y2" s="11"/>
      <c r="Z2" s="11"/>
      <c r="AA2" s="11"/>
      <c r="AB2" s="11"/>
    </row>
    <row r="3" spans="2:34" x14ac:dyDescent="0.35">
      <c r="C3" s="12"/>
      <c r="D3" s="12"/>
      <c r="E3" s="13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S3" s="10"/>
      <c r="T3" s="11"/>
      <c r="U3" s="11"/>
      <c r="V3" s="11"/>
      <c r="W3" s="11"/>
      <c r="X3" s="11"/>
      <c r="Y3" s="11"/>
      <c r="Z3" s="11"/>
      <c r="AA3" s="11"/>
      <c r="AB3" s="11"/>
    </row>
    <row r="4" spans="2:34" x14ac:dyDescent="0.35">
      <c r="S4" s="10"/>
      <c r="T4" s="11"/>
      <c r="U4" s="11"/>
      <c r="V4" s="11"/>
      <c r="W4" s="11"/>
      <c r="X4" s="11"/>
      <c r="Y4" s="11"/>
      <c r="Z4" s="11"/>
      <c r="AA4" s="11"/>
      <c r="AB4" s="11"/>
    </row>
    <row r="5" spans="2:34" ht="16" thickBot="1" x14ac:dyDescent="0.4">
      <c r="S5" s="8"/>
      <c r="T5" s="12"/>
      <c r="U5" s="12"/>
      <c r="V5" s="13"/>
      <c r="W5" s="13"/>
      <c r="X5" s="13"/>
      <c r="Y5" s="13"/>
      <c r="Z5" s="13"/>
      <c r="AA5" s="12"/>
      <c r="AB5" s="12"/>
      <c r="AC5" s="12"/>
      <c r="AD5" s="12"/>
      <c r="AE5" s="12"/>
      <c r="AF5" s="12"/>
      <c r="AG5" s="12"/>
    </row>
    <row r="6" spans="2:34" ht="21.5" customHeight="1" thickBot="1" x14ac:dyDescent="0.4">
      <c r="B6" s="14" t="s">
        <v>44</v>
      </c>
      <c r="C6" s="15" t="s">
        <v>31</v>
      </c>
      <c r="D6" s="16" t="s">
        <v>37</v>
      </c>
      <c r="E6" s="17"/>
      <c r="F6" s="17"/>
      <c r="G6" s="17"/>
      <c r="H6" s="17"/>
      <c r="I6" s="17"/>
      <c r="J6" s="18"/>
      <c r="K6" s="18"/>
      <c r="L6" s="12"/>
      <c r="M6" s="19"/>
      <c r="N6" s="20"/>
      <c r="O6" s="83"/>
      <c r="P6" s="83"/>
      <c r="Q6" s="83"/>
      <c r="S6" s="14" t="s">
        <v>46</v>
      </c>
      <c r="T6" s="15" t="s">
        <v>31</v>
      </c>
      <c r="U6" s="16" t="s">
        <v>34</v>
      </c>
      <c r="V6" s="17"/>
      <c r="W6" s="17"/>
      <c r="X6" s="17"/>
      <c r="Y6" s="17"/>
      <c r="Z6" s="17"/>
      <c r="AA6" s="18"/>
      <c r="AB6" s="18"/>
      <c r="AC6" s="12"/>
      <c r="AD6" s="19"/>
      <c r="AE6" s="20"/>
      <c r="AF6" s="82"/>
      <c r="AG6" s="82"/>
      <c r="AH6" s="82"/>
    </row>
    <row r="7" spans="2:34" x14ac:dyDescent="0.35">
      <c r="C7" s="12"/>
      <c r="D7" s="12"/>
      <c r="E7" s="13"/>
      <c r="F7" s="13"/>
      <c r="G7" s="13"/>
      <c r="H7" s="13"/>
      <c r="I7" s="13"/>
      <c r="J7" s="12"/>
      <c r="K7" s="12"/>
      <c r="L7" s="12"/>
      <c r="M7" s="12"/>
      <c r="N7" s="12"/>
      <c r="O7" s="12"/>
      <c r="P7" s="12"/>
      <c r="S7" s="8"/>
      <c r="T7" s="12"/>
      <c r="U7" s="12"/>
      <c r="V7" s="13"/>
      <c r="W7" s="13"/>
      <c r="X7" s="13"/>
      <c r="Y7" s="13"/>
      <c r="Z7" s="13"/>
      <c r="AA7" s="12"/>
      <c r="AB7" s="12"/>
      <c r="AC7" s="12"/>
      <c r="AD7" s="12"/>
      <c r="AE7" s="12"/>
      <c r="AF7" s="12"/>
      <c r="AG7" s="12"/>
    </row>
    <row r="8" spans="2:34" x14ac:dyDescent="0.35">
      <c r="C8" s="22"/>
      <c r="D8" s="23">
        <v>2007</v>
      </c>
      <c r="E8" s="23">
        <v>2008</v>
      </c>
      <c r="F8" s="23">
        <v>2009</v>
      </c>
      <c r="G8" s="23">
        <v>2010</v>
      </c>
      <c r="H8" s="23">
        <v>2011</v>
      </c>
      <c r="I8" s="23">
        <v>2012</v>
      </c>
      <c r="J8" s="23">
        <v>2013</v>
      </c>
      <c r="K8" s="23">
        <v>2014</v>
      </c>
      <c r="L8" s="23">
        <v>2015</v>
      </c>
      <c r="M8" s="23">
        <v>2016</v>
      </c>
      <c r="N8" s="23">
        <v>2017</v>
      </c>
      <c r="O8" s="23">
        <v>2018</v>
      </c>
      <c r="P8" s="24">
        <v>2019</v>
      </c>
      <c r="Q8" s="25"/>
      <c r="S8" s="8"/>
      <c r="T8" s="22"/>
      <c r="U8" s="23">
        <v>2007</v>
      </c>
      <c r="V8" s="23">
        <v>2008</v>
      </c>
      <c r="W8" s="23">
        <v>2009</v>
      </c>
      <c r="X8" s="23">
        <v>2010</v>
      </c>
      <c r="Y8" s="23">
        <v>2011</v>
      </c>
      <c r="Z8" s="23">
        <v>2012</v>
      </c>
      <c r="AA8" s="23">
        <v>2013</v>
      </c>
      <c r="AB8" s="23">
        <v>2014</v>
      </c>
      <c r="AC8" s="23">
        <v>2015</v>
      </c>
      <c r="AD8" s="23">
        <v>2016</v>
      </c>
      <c r="AE8" s="23">
        <v>2017</v>
      </c>
      <c r="AF8" s="23">
        <v>2018</v>
      </c>
      <c r="AG8" s="24">
        <v>2019</v>
      </c>
      <c r="AH8" s="25"/>
    </row>
    <row r="9" spans="2:34" ht="16" thickBot="1" x14ac:dyDescent="0.4">
      <c r="C9" s="26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7"/>
      <c r="P9" s="27"/>
      <c r="Q9" s="27"/>
      <c r="S9" s="8"/>
      <c r="T9" s="26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7"/>
      <c r="AG9" s="27"/>
      <c r="AH9" s="27"/>
    </row>
    <row r="10" spans="2:34" x14ac:dyDescent="0.35">
      <c r="C10" s="28" t="s">
        <v>19</v>
      </c>
      <c r="D10" s="29">
        <v>2963.8569275135087</v>
      </c>
      <c r="E10" s="29">
        <v>2926.6655736196599</v>
      </c>
      <c r="F10" s="29">
        <v>2932.6715496945185</v>
      </c>
      <c r="G10" s="29">
        <v>2941.3960152848576</v>
      </c>
      <c r="H10" s="29">
        <v>2758.1607272406873</v>
      </c>
      <c r="I10" s="29">
        <v>2619.2500542073331</v>
      </c>
      <c r="J10" s="29">
        <v>2646.1714410286154</v>
      </c>
      <c r="K10" s="29">
        <v>2521.0465170722573</v>
      </c>
      <c r="L10" s="29">
        <v>2433.8741369105119</v>
      </c>
      <c r="M10" s="29">
        <v>2442.1897689262219</v>
      </c>
      <c r="N10" s="29">
        <v>2453.9338531589196</v>
      </c>
      <c r="O10" s="29">
        <v>2340.4204775183193</v>
      </c>
      <c r="P10" s="30">
        <v>2286.8461815939991</v>
      </c>
      <c r="Q10" s="31"/>
      <c r="S10" s="8"/>
      <c r="T10" s="28" t="s">
        <v>19</v>
      </c>
      <c r="U10" s="32">
        <v>68.48</v>
      </c>
      <c r="V10" s="32">
        <v>68.738</v>
      </c>
      <c r="W10" s="32">
        <v>65.120999999999995</v>
      </c>
      <c r="X10" s="32">
        <v>62.779000000000003</v>
      </c>
      <c r="Y10" s="32">
        <v>69.975999999999999</v>
      </c>
      <c r="Z10" s="32">
        <v>63.781999999999996</v>
      </c>
      <c r="AA10" s="32">
        <v>61.261000000000003</v>
      </c>
      <c r="AB10" s="32">
        <v>65.62</v>
      </c>
      <c r="AC10" s="32">
        <v>60.371000000000002</v>
      </c>
      <c r="AD10" s="32">
        <v>62.098999999999997</v>
      </c>
      <c r="AE10" s="32">
        <v>63.927999999999997</v>
      </c>
      <c r="AF10" s="32">
        <v>64.230999999999995</v>
      </c>
      <c r="AG10" s="33">
        <v>71.727000000000004</v>
      </c>
      <c r="AH10" s="34"/>
    </row>
    <row r="11" spans="2:34" x14ac:dyDescent="0.35">
      <c r="C11" s="35" t="s">
        <v>0</v>
      </c>
      <c r="D11" s="30">
        <v>3183.6228611750294</v>
      </c>
      <c r="E11" s="30">
        <v>3252.654635260847</v>
      </c>
      <c r="F11" s="30">
        <v>3283.3832510707257</v>
      </c>
      <c r="G11" s="30">
        <v>3224.0199690593072</v>
      </c>
      <c r="H11" s="30">
        <v>2997.8472636439506</v>
      </c>
      <c r="I11" s="30">
        <v>2874.4567504741362</v>
      </c>
      <c r="J11" s="30">
        <v>2900.8395310829414</v>
      </c>
      <c r="K11" s="30">
        <v>2710.4290360616255</v>
      </c>
      <c r="L11" s="30">
        <v>2649.4601450848113</v>
      </c>
      <c r="M11" s="30">
        <v>2662.4870265375575</v>
      </c>
      <c r="N11" s="30">
        <v>2577.9088676147844</v>
      </c>
      <c r="O11" s="30">
        <v>2519.0339508236707</v>
      </c>
      <c r="P11" s="30">
        <v>2389.5894024041468</v>
      </c>
      <c r="Q11" s="31"/>
      <c r="S11" s="8"/>
      <c r="T11" s="35" t="s">
        <v>0</v>
      </c>
      <c r="U11" s="33">
        <v>76.947000000000003</v>
      </c>
      <c r="V11" s="33">
        <v>80.966999999999999</v>
      </c>
      <c r="W11" s="33">
        <v>75.474000000000004</v>
      </c>
      <c r="X11" s="33">
        <v>77.546000000000006</v>
      </c>
      <c r="Y11" s="33">
        <v>75.457999999999998</v>
      </c>
      <c r="Z11" s="33">
        <v>75.643000000000001</v>
      </c>
      <c r="AA11" s="33">
        <v>76.804000000000002</v>
      </c>
      <c r="AB11" s="33">
        <v>79.227999999999994</v>
      </c>
      <c r="AC11" s="33">
        <v>83.373000000000005</v>
      </c>
      <c r="AD11" s="33">
        <v>74.956000000000003</v>
      </c>
      <c r="AE11" s="33">
        <v>74.403999999999996</v>
      </c>
      <c r="AF11" s="33">
        <v>82.317999999999998</v>
      </c>
      <c r="AG11" s="33">
        <v>76.676000000000002</v>
      </c>
      <c r="AH11" s="34"/>
    </row>
    <row r="12" spans="2:34" x14ac:dyDescent="0.35">
      <c r="C12" s="35" t="s">
        <v>1</v>
      </c>
      <c r="D12" s="30">
        <v>4082.4068035891919</v>
      </c>
      <c r="E12" s="30">
        <v>3702.9737711677221</v>
      </c>
      <c r="F12" s="30">
        <v>3314.1752869376592</v>
      </c>
      <c r="G12" s="30">
        <v>3211.7217397918134</v>
      </c>
      <c r="H12" s="30">
        <v>3252.9774191840243</v>
      </c>
      <c r="I12" s="30">
        <v>3148.8647007892696</v>
      </c>
      <c r="J12" s="30">
        <v>3043.7795065770902</v>
      </c>
      <c r="K12" s="30">
        <v>3005.8171088103059</v>
      </c>
      <c r="L12" s="30">
        <v>3043.1245624863004</v>
      </c>
      <c r="M12" s="30">
        <v>2983.483214170124</v>
      </c>
      <c r="N12" s="30">
        <v>2935.3952708605862</v>
      </c>
      <c r="O12" s="30">
        <v>2831.2470861632319</v>
      </c>
      <c r="P12" s="30">
        <v>2682.7137634315372</v>
      </c>
      <c r="Q12" s="31"/>
      <c r="S12" s="8"/>
      <c r="T12" s="35" t="s">
        <v>1</v>
      </c>
      <c r="U12" s="33">
        <v>51.232999999999997</v>
      </c>
      <c r="V12" s="33">
        <v>52.154000000000003</v>
      </c>
      <c r="W12" s="33">
        <v>45.393000000000001</v>
      </c>
      <c r="X12" s="33">
        <v>40.146000000000001</v>
      </c>
      <c r="Y12" s="33">
        <v>36.731999999999999</v>
      </c>
      <c r="Z12" s="33">
        <v>36.853000000000002</v>
      </c>
      <c r="AA12" s="33">
        <v>38.319000000000003</v>
      </c>
      <c r="AB12" s="33">
        <v>35.171999999999997</v>
      </c>
      <c r="AC12" s="33">
        <v>36.445999999999998</v>
      </c>
      <c r="AD12" s="33">
        <v>38.472000000000001</v>
      </c>
      <c r="AE12" s="33">
        <v>39.362000000000002</v>
      </c>
      <c r="AF12" s="33">
        <v>36.325000000000003</v>
      </c>
      <c r="AG12" s="33">
        <v>38.101999999999997</v>
      </c>
      <c r="AH12" s="34"/>
    </row>
    <row r="13" spans="2:34" x14ac:dyDescent="0.35">
      <c r="C13" s="35" t="s">
        <v>10</v>
      </c>
      <c r="D13" s="30">
        <v>2829.9572706830863</v>
      </c>
      <c r="E13" s="30">
        <v>2773.1315284647776</v>
      </c>
      <c r="F13" s="30">
        <v>2826.9494090571034</v>
      </c>
      <c r="G13" s="30">
        <v>2783.9588250116781</v>
      </c>
      <c r="H13" s="30">
        <v>2616.1512269893005</v>
      </c>
      <c r="I13" s="30">
        <v>2432.6668970293463</v>
      </c>
      <c r="J13" s="30">
        <v>2420.6794148851986</v>
      </c>
      <c r="K13" s="30">
        <v>2352.242534553523</v>
      </c>
      <c r="L13" s="30">
        <v>2318.8049292045744</v>
      </c>
      <c r="M13" s="30">
        <v>2310.8006463716388</v>
      </c>
      <c r="N13" s="30">
        <v>2368.1226716045994</v>
      </c>
      <c r="O13" s="30">
        <v>2263.3164393397328</v>
      </c>
      <c r="P13" s="30">
        <v>2215.3372473297231</v>
      </c>
      <c r="Q13" s="31"/>
      <c r="S13" s="8"/>
      <c r="T13" s="35" t="s">
        <v>10</v>
      </c>
      <c r="U13" s="33">
        <v>51.805999999999997</v>
      </c>
      <c r="V13" s="33">
        <v>54.75</v>
      </c>
      <c r="W13" s="33">
        <v>46.015999999999998</v>
      </c>
      <c r="X13" s="33">
        <v>46.692999999999998</v>
      </c>
      <c r="Y13" s="33">
        <v>49.639000000000003</v>
      </c>
      <c r="Z13" s="33">
        <v>49.862000000000002</v>
      </c>
      <c r="AA13" s="33">
        <v>47.433999999999997</v>
      </c>
      <c r="AB13" s="33">
        <v>44.206000000000003</v>
      </c>
      <c r="AC13" s="33">
        <v>48.786000000000001</v>
      </c>
      <c r="AD13" s="33">
        <v>48.43</v>
      </c>
      <c r="AE13" s="33">
        <v>53.152000000000001</v>
      </c>
      <c r="AF13" s="33">
        <v>52.691000000000003</v>
      </c>
      <c r="AG13" s="33">
        <v>56.223999999999997</v>
      </c>
      <c r="AH13" s="34"/>
    </row>
    <row r="14" spans="2:34" x14ac:dyDescent="0.35">
      <c r="C14" s="36" t="s">
        <v>12</v>
      </c>
      <c r="D14" s="30">
        <v>2564.1091868267276</v>
      </c>
      <c r="E14" s="30">
        <v>2538.1380119335713</v>
      </c>
      <c r="F14" s="30">
        <v>2575.5357845914514</v>
      </c>
      <c r="G14" s="30">
        <v>2536.2708988324466</v>
      </c>
      <c r="H14" s="30">
        <v>2406.3274313526558</v>
      </c>
      <c r="I14" s="30">
        <v>2257.0345451135231</v>
      </c>
      <c r="J14" s="30">
        <v>2278.3972639763824</v>
      </c>
      <c r="K14" s="30">
        <v>2349.1775910482647</v>
      </c>
      <c r="L14" s="30">
        <v>2228.118952507768</v>
      </c>
      <c r="M14" s="30">
        <v>2189.2661694403673</v>
      </c>
      <c r="N14" s="30">
        <v>2173.6885625628252</v>
      </c>
      <c r="O14" s="30">
        <v>2108.0573777229756</v>
      </c>
      <c r="P14" s="30">
        <v>2077.2240555053559</v>
      </c>
      <c r="Q14" s="31"/>
      <c r="S14" s="8"/>
      <c r="T14" s="36" t="s">
        <v>12</v>
      </c>
      <c r="U14" s="33">
        <v>95.894000000000005</v>
      </c>
      <c r="V14" s="33">
        <v>97.54</v>
      </c>
      <c r="W14" s="33">
        <v>96.13</v>
      </c>
      <c r="X14" s="33">
        <v>100.636</v>
      </c>
      <c r="Y14" s="33">
        <v>92.263000000000005</v>
      </c>
      <c r="Z14" s="33">
        <v>96.748000000000005</v>
      </c>
      <c r="AA14" s="33">
        <v>96.070999999999998</v>
      </c>
      <c r="AB14" s="33">
        <v>93.085999999999999</v>
      </c>
      <c r="AC14" s="33">
        <v>97.319000000000003</v>
      </c>
      <c r="AD14" s="33">
        <v>95.840999999999994</v>
      </c>
      <c r="AE14" s="33">
        <v>95.927000000000007</v>
      </c>
      <c r="AF14" s="33">
        <v>92.491</v>
      </c>
      <c r="AG14" s="33">
        <v>92.805000000000007</v>
      </c>
      <c r="AH14" s="34"/>
    </row>
    <row r="15" spans="2:34" x14ac:dyDescent="0.35">
      <c r="C15" s="36" t="s">
        <v>2</v>
      </c>
      <c r="D15" s="30">
        <v>3396.8695219999172</v>
      </c>
      <c r="E15" s="30">
        <v>3273.2743417952092</v>
      </c>
      <c r="F15" s="30">
        <v>3239.8496618672898</v>
      </c>
      <c r="G15" s="30">
        <v>3109.7625856242148</v>
      </c>
      <c r="H15" s="30">
        <v>2987.082743757755</v>
      </c>
      <c r="I15" s="30">
        <v>2902.1064316240695</v>
      </c>
      <c r="J15" s="30">
        <v>2774.674658620117</v>
      </c>
      <c r="K15" s="30">
        <v>2624.2019010199579</v>
      </c>
      <c r="L15" s="30">
        <v>2531.2766361134322</v>
      </c>
      <c r="M15" s="30">
        <v>2543.5066185460187</v>
      </c>
      <c r="N15" s="30">
        <v>2497.6227574437385</v>
      </c>
      <c r="O15" s="30">
        <v>2370.3842941459411</v>
      </c>
      <c r="P15" s="30">
        <v>2289.1984585558253</v>
      </c>
      <c r="Q15" s="31"/>
      <c r="S15" s="8"/>
      <c r="T15" s="36" t="s">
        <v>2</v>
      </c>
      <c r="U15" s="33">
        <v>24.989000000000001</v>
      </c>
      <c r="V15" s="33">
        <v>27.736000000000001</v>
      </c>
      <c r="W15" s="33">
        <v>26.866</v>
      </c>
      <c r="X15" s="33">
        <v>25.379000000000001</v>
      </c>
      <c r="Y15" s="33">
        <v>28.831</v>
      </c>
      <c r="Z15" s="33">
        <v>25.413</v>
      </c>
      <c r="AA15" s="33">
        <v>27.58</v>
      </c>
      <c r="AB15" s="33">
        <v>30.227</v>
      </c>
      <c r="AC15" s="33">
        <v>32.088999999999999</v>
      </c>
      <c r="AD15" s="33">
        <v>32.799999999999997</v>
      </c>
      <c r="AE15" s="33">
        <v>37.161999999999999</v>
      </c>
      <c r="AF15" s="33">
        <v>36.878999999999998</v>
      </c>
      <c r="AG15" s="33">
        <v>40.893999999999998</v>
      </c>
      <c r="AH15" s="34"/>
    </row>
    <row r="16" spans="2:34" x14ac:dyDescent="0.35">
      <c r="C16" s="35" t="s">
        <v>3</v>
      </c>
      <c r="D16" s="30">
        <v>2443.1490009495224</v>
      </c>
      <c r="E16" s="30">
        <v>2355.8167420044401</v>
      </c>
      <c r="F16" s="30">
        <v>2339.7449360791015</v>
      </c>
      <c r="G16" s="30">
        <v>2219.6916510695587</v>
      </c>
      <c r="H16" s="30">
        <v>2122.495937350815</v>
      </c>
      <c r="I16" s="30">
        <v>1997.0042454740369</v>
      </c>
      <c r="J16" s="30">
        <v>1917.3747302282814</v>
      </c>
      <c r="K16" s="30">
        <v>1816.5044843308015</v>
      </c>
      <c r="L16" s="30">
        <v>1786.2917744596673</v>
      </c>
      <c r="M16" s="30">
        <v>1783.0992049053866</v>
      </c>
      <c r="N16" s="30">
        <v>1723.2142212491924</v>
      </c>
      <c r="O16" s="30">
        <v>1685.4205386425108</v>
      </c>
      <c r="P16" s="30">
        <v>1581.3136891504571</v>
      </c>
      <c r="Q16" s="31"/>
      <c r="S16" s="8"/>
      <c r="T16" s="35" t="s">
        <v>3</v>
      </c>
      <c r="U16" s="33">
        <v>-24.247</v>
      </c>
      <c r="V16" s="33">
        <v>-20.992999999999999</v>
      </c>
      <c r="W16" s="33">
        <v>-19.937000000000001</v>
      </c>
      <c r="X16" s="33">
        <v>-15.973000000000001</v>
      </c>
      <c r="Y16" s="33">
        <v>-5.9589999999999996</v>
      </c>
      <c r="Z16" s="33">
        <v>-2.8119999999999998</v>
      </c>
      <c r="AA16" s="33">
        <v>12.292</v>
      </c>
      <c r="AB16" s="33">
        <v>12.19</v>
      </c>
      <c r="AC16" s="33">
        <v>13.156000000000001</v>
      </c>
      <c r="AD16" s="33">
        <v>13.651</v>
      </c>
      <c r="AE16" s="33">
        <v>11.488</v>
      </c>
      <c r="AF16" s="33">
        <v>22.951000000000001</v>
      </c>
      <c r="AG16" s="33">
        <v>38.780999999999999</v>
      </c>
      <c r="AH16" s="34"/>
    </row>
    <row r="17" spans="3:34" x14ac:dyDescent="0.35">
      <c r="C17" s="35" t="s">
        <v>5</v>
      </c>
      <c r="D17" s="30">
        <v>3548.0877311829709</v>
      </c>
      <c r="E17" s="30">
        <v>3599.4983564562458</v>
      </c>
      <c r="F17" s="30">
        <v>3531.5184187741856</v>
      </c>
      <c r="G17" s="30">
        <v>3483.9303224993123</v>
      </c>
      <c r="H17" s="30">
        <v>3148.2961270854234</v>
      </c>
      <c r="I17" s="30">
        <v>2979.9898435292589</v>
      </c>
      <c r="J17" s="30">
        <v>2988.2116177613107</v>
      </c>
      <c r="K17" s="30">
        <v>2793.2655778102726</v>
      </c>
      <c r="L17" s="30">
        <v>2726.1553466865753</v>
      </c>
      <c r="M17" s="30">
        <v>2626.1876724187291</v>
      </c>
      <c r="N17" s="30">
        <v>2501.2145073004399</v>
      </c>
      <c r="O17" s="30">
        <v>2440.1945938125436</v>
      </c>
      <c r="P17" s="30">
        <v>2221.6803189397342</v>
      </c>
      <c r="Q17" s="31"/>
      <c r="S17" s="8"/>
      <c r="T17" s="35" t="s">
        <v>5</v>
      </c>
      <c r="U17" s="33">
        <v>26.835000000000001</v>
      </c>
      <c r="V17" s="33">
        <v>27.381</v>
      </c>
      <c r="W17" s="33">
        <v>24.943999999999999</v>
      </c>
      <c r="X17" s="33">
        <v>15.282999999999999</v>
      </c>
      <c r="Y17" s="33">
        <v>13.866</v>
      </c>
      <c r="Z17" s="33">
        <v>19.879000000000001</v>
      </c>
      <c r="AA17" s="33">
        <v>13.923</v>
      </c>
      <c r="AB17" s="33">
        <v>11.093999999999999</v>
      </c>
      <c r="AC17" s="33">
        <v>10.034000000000001</v>
      </c>
      <c r="AD17" s="33">
        <v>8.1050000000000004</v>
      </c>
      <c r="AE17" s="33">
        <v>4.6909999999999998</v>
      </c>
      <c r="AF17" s="33">
        <v>1.0109999999999999</v>
      </c>
      <c r="AG17" s="33">
        <v>4.8289999999999997</v>
      </c>
      <c r="AH17" s="34"/>
    </row>
    <row r="18" spans="3:34" x14ac:dyDescent="0.35">
      <c r="C18" s="35" t="s">
        <v>25</v>
      </c>
      <c r="D18" s="30">
        <v>5007.7215477872678</v>
      </c>
      <c r="E18" s="30">
        <v>4705.3635959104113</v>
      </c>
      <c r="F18" s="30">
        <v>4649.7975956335176</v>
      </c>
      <c r="G18" s="30">
        <v>4946.8635832879372</v>
      </c>
      <c r="H18" s="30">
        <v>4630.3136329181416</v>
      </c>
      <c r="I18" s="30">
        <v>4560.6124989987838</v>
      </c>
      <c r="J18" s="30">
        <v>4580.6961431106565</v>
      </c>
      <c r="K18" s="30">
        <v>4470.2822375169089</v>
      </c>
      <c r="L18" s="30">
        <v>4247.4661426623015</v>
      </c>
      <c r="M18" s="30">
        <v>4350.8708044752266</v>
      </c>
      <c r="N18" s="30">
        <v>4239.625028775542</v>
      </c>
      <c r="O18" s="30">
        <v>4227.961196645123</v>
      </c>
      <c r="P18" s="30">
        <v>4026.9778827890218</v>
      </c>
      <c r="Q18" s="31"/>
      <c r="S18" s="8"/>
      <c r="T18" s="35" t="s">
        <v>25</v>
      </c>
      <c r="U18" s="33">
        <v>53.32</v>
      </c>
      <c r="V18" s="33">
        <v>54.482999999999997</v>
      </c>
      <c r="W18" s="33">
        <v>54.802999999999997</v>
      </c>
      <c r="X18" s="33">
        <v>48.859000000000002</v>
      </c>
      <c r="Y18" s="33">
        <v>53.914000000000001</v>
      </c>
      <c r="Z18" s="33">
        <v>47.109000000000002</v>
      </c>
      <c r="AA18" s="33">
        <v>49.661999999999999</v>
      </c>
      <c r="AB18" s="33">
        <v>49.935000000000002</v>
      </c>
      <c r="AC18" s="33">
        <v>47.963999999999999</v>
      </c>
      <c r="AD18" s="33">
        <v>46.195999999999998</v>
      </c>
      <c r="AE18" s="33">
        <v>43.981999999999999</v>
      </c>
      <c r="AF18" s="33">
        <v>44.878</v>
      </c>
      <c r="AG18" s="33">
        <v>42.091999999999999</v>
      </c>
      <c r="AH18" s="34"/>
    </row>
    <row r="19" spans="3:34" x14ac:dyDescent="0.35">
      <c r="C19" s="36" t="s">
        <v>9</v>
      </c>
      <c r="D19" s="30">
        <v>2384.1346933956652</v>
      </c>
      <c r="E19" s="30">
        <v>2372.2125167887643</v>
      </c>
      <c r="F19" s="30">
        <v>2377.2949313774707</v>
      </c>
      <c r="G19" s="30">
        <v>2332.439888737928</v>
      </c>
      <c r="H19" s="30">
        <v>2271.3158860558196</v>
      </c>
      <c r="I19" s="30">
        <v>2264.9175493532739</v>
      </c>
      <c r="J19" s="30">
        <v>2223.2301461414681</v>
      </c>
      <c r="K19" s="30">
        <v>2108.5380420400106</v>
      </c>
      <c r="L19" s="30">
        <v>2046.5023812491891</v>
      </c>
      <c r="M19" s="30">
        <v>2060.8173036657067</v>
      </c>
      <c r="N19" s="30">
        <v>2013.6195580037956</v>
      </c>
      <c r="O19" s="30">
        <v>1933.6660033246928</v>
      </c>
      <c r="P19" s="30">
        <v>1811.3055078706348</v>
      </c>
      <c r="Q19" s="31"/>
      <c r="S19" s="8"/>
      <c r="T19" s="36" t="s">
        <v>9</v>
      </c>
      <c r="U19" s="33">
        <v>50.411999999999999</v>
      </c>
      <c r="V19" s="33">
        <v>50.750999999999998</v>
      </c>
      <c r="W19" s="33">
        <v>50.645000000000003</v>
      </c>
      <c r="X19" s="33">
        <v>48.655999999999999</v>
      </c>
      <c r="Y19" s="33">
        <v>49.043999999999997</v>
      </c>
      <c r="Z19" s="33">
        <v>48.188000000000002</v>
      </c>
      <c r="AA19" s="33">
        <v>48.023000000000003</v>
      </c>
      <c r="AB19" s="33">
        <v>46.262</v>
      </c>
      <c r="AC19" s="33">
        <v>45.933999999999997</v>
      </c>
      <c r="AD19" s="33">
        <v>47.414000000000001</v>
      </c>
      <c r="AE19" s="33">
        <v>48.811</v>
      </c>
      <c r="AF19" s="33">
        <v>46.802</v>
      </c>
      <c r="AG19" s="33">
        <v>47.594999999999999</v>
      </c>
      <c r="AH19" s="34"/>
    </row>
    <row r="20" spans="3:34" x14ac:dyDescent="0.35">
      <c r="C20" s="36" t="s">
        <v>4</v>
      </c>
      <c r="D20" s="30">
        <v>2447.6385958039477</v>
      </c>
      <c r="E20" s="30">
        <v>2484.111219020946</v>
      </c>
      <c r="F20" s="30">
        <v>2502.4126811629426</v>
      </c>
      <c r="G20" s="30">
        <v>2505.9816808453288</v>
      </c>
      <c r="H20" s="30">
        <v>2325.2702175756408</v>
      </c>
      <c r="I20" s="30">
        <v>2275.9625346529788</v>
      </c>
      <c r="J20" s="30">
        <v>2282.2975682918013</v>
      </c>
      <c r="K20" s="30">
        <v>2138.5635702419145</v>
      </c>
      <c r="L20" s="30">
        <v>2074.5471387312818</v>
      </c>
      <c r="M20" s="30">
        <v>2061.4499825176313</v>
      </c>
      <c r="N20" s="30">
        <v>2021.2433264760323</v>
      </c>
      <c r="O20" s="30">
        <v>1928.5700700172147</v>
      </c>
      <c r="P20" s="30">
        <v>1875.9220732872413</v>
      </c>
      <c r="Q20" s="31"/>
      <c r="S20" s="8"/>
      <c r="T20" s="36" t="s">
        <v>4</v>
      </c>
      <c r="U20" s="33">
        <v>58.515999999999998</v>
      </c>
      <c r="V20" s="33">
        <v>60.768999999999998</v>
      </c>
      <c r="W20" s="33">
        <v>61.103000000000002</v>
      </c>
      <c r="X20" s="33">
        <v>59.991999999999997</v>
      </c>
      <c r="Y20" s="33">
        <v>61.801000000000002</v>
      </c>
      <c r="Z20" s="33">
        <v>61.215000000000003</v>
      </c>
      <c r="AA20" s="33">
        <v>62.411000000000001</v>
      </c>
      <c r="AB20" s="33">
        <v>61.779000000000003</v>
      </c>
      <c r="AC20" s="33">
        <v>62.131999999999998</v>
      </c>
      <c r="AD20" s="33">
        <v>63.752000000000002</v>
      </c>
      <c r="AE20" s="33">
        <v>63.959000000000003</v>
      </c>
      <c r="AF20" s="33">
        <v>63.441000000000003</v>
      </c>
      <c r="AG20" s="33">
        <v>67.61</v>
      </c>
      <c r="AH20" s="34"/>
    </row>
    <row r="21" spans="3:34" x14ac:dyDescent="0.35">
      <c r="C21" s="35" t="s">
        <v>7</v>
      </c>
      <c r="D21" s="30">
        <v>2463.3396587285019</v>
      </c>
      <c r="E21" s="30">
        <v>2347.5856823922109</v>
      </c>
      <c r="F21" s="30">
        <v>2422.7866363715752</v>
      </c>
      <c r="G21" s="30">
        <v>2415.4856621605804</v>
      </c>
      <c r="H21" s="30">
        <v>2445.7648447466004</v>
      </c>
      <c r="I21" s="30">
        <v>2180.9322845410661</v>
      </c>
      <c r="J21" s="30">
        <v>2114.1798619404572</v>
      </c>
      <c r="K21" s="30">
        <v>2092.1889169107089</v>
      </c>
      <c r="L21" s="30">
        <v>2121.2437724670713</v>
      </c>
      <c r="M21" s="30">
        <v>2232.4129346295258</v>
      </c>
      <c r="N21" s="30">
        <v>2148.705776401925</v>
      </c>
      <c r="O21" s="30">
        <v>2091.3137312368085</v>
      </c>
      <c r="P21" s="30">
        <v>2036.6627356932681</v>
      </c>
      <c r="Q21" s="31"/>
      <c r="S21" s="8"/>
      <c r="T21" s="35" t="s">
        <v>7</v>
      </c>
      <c r="U21" s="33">
        <v>70.858000000000004</v>
      </c>
      <c r="V21" s="33">
        <v>72.915000000000006</v>
      </c>
      <c r="W21" s="33">
        <v>67.340999999999994</v>
      </c>
      <c r="X21" s="33">
        <v>68.584000000000003</v>
      </c>
      <c r="Y21" s="33">
        <v>64.677000000000007</v>
      </c>
      <c r="Z21" s="33">
        <v>65.888999999999996</v>
      </c>
      <c r="AA21" s="33">
        <v>61.75</v>
      </c>
      <c r="AB21" s="33">
        <v>65.454999999999998</v>
      </c>
      <c r="AC21" s="33">
        <v>71.046999999999997</v>
      </c>
      <c r="AD21" s="33">
        <v>72.911000000000001</v>
      </c>
      <c r="AE21" s="33">
        <v>71.281999999999996</v>
      </c>
      <c r="AF21" s="33">
        <v>70.680999999999997</v>
      </c>
      <c r="AG21" s="33">
        <v>74.11</v>
      </c>
      <c r="AH21" s="34"/>
    </row>
    <row r="22" spans="3:34" x14ac:dyDescent="0.35">
      <c r="C22" s="35" t="s">
        <v>16</v>
      </c>
      <c r="D22" s="30">
        <v>2855.2361692816212</v>
      </c>
      <c r="E22" s="30">
        <v>2766.8275154316757</v>
      </c>
      <c r="F22" s="30">
        <v>2722.7441578060138</v>
      </c>
      <c r="G22" s="30">
        <v>2579.285073818859</v>
      </c>
      <c r="H22" s="30">
        <v>2503.3911918924819</v>
      </c>
      <c r="I22" s="30">
        <v>2315.7653876450686</v>
      </c>
      <c r="J22" s="30">
        <v>2361.0169091836024</v>
      </c>
      <c r="K22" s="30">
        <v>2308.3017509744309</v>
      </c>
      <c r="L22" s="30">
        <v>2287.7601035458915</v>
      </c>
      <c r="M22" s="30">
        <v>2373.5104427923816</v>
      </c>
      <c r="N22" s="30">
        <v>2391.5981420364747</v>
      </c>
      <c r="O22" s="30">
        <v>2332.1529742143425</v>
      </c>
      <c r="P22" s="30">
        <v>2254.1770324797917</v>
      </c>
      <c r="Q22" s="31"/>
      <c r="S22" s="8"/>
      <c r="T22" s="35" t="s">
        <v>16</v>
      </c>
      <c r="U22" s="33">
        <v>60.362000000000002</v>
      </c>
      <c r="V22" s="33">
        <v>62.588999999999999</v>
      </c>
      <c r="W22" s="33">
        <v>57.573999999999998</v>
      </c>
      <c r="X22" s="33">
        <v>56.93</v>
      </c>
      <c r="Y22" s="33">
        <v>50.273000000000003</v>
      </c>
      <c r="Z22" s="33">
        <v>50.146000000000001</v>
      </c>
      <c r="AA22" s="33">
        <v>50.122</v>
      </c>
      <c r="AB22" s="33">
        <v>59.844999999999999</v>
      </c>
      <c r="AC22" s="33">
        <v>53.875</v>
      </c>
      <c r="AD22" s="33">
        <v>55.823</v>
      </c>
      <c r="AE22" s="33">
        <v>62.645000000000003</v>
      </c>
      <c r="AF22" s="33">
        <v>58.122999999999998</v>
      </c>
      <c r="AG22" s="33">
        <v>69.703999999999994</v>
      </c>
      <c r="AH22" s="34"/>
    </row>
    <row r="23" spans="3:34" x14ac:dyDescent="0.35">
      <c r="C23" s="35" t="s">
        <v>6</v>
      </c>
      <c r="D23" s="30">
        <v>2194.649456834331</v>
      </c>
      <c r="E23" s="30">
        <v>2322.6116491558837</v>
      </c>
      <c r="F23" s="30">
        <v>2273.3469646671642</v>
      </c>
      <c r="G23" s="30">
        <v>2089.5192209021725</v>
      </c>
      <c r="H23" s="30">
        <v>1947.361298232812</v>
      </c>
      <c r="I23" s="30">
        <v>1865.8812067463698</v>
      </c>
      <c r="J23" s="30">
        <v>1869.5931070850402</v>
      </c>
      <c r="K23" s="30">
        <v>1784.0016311607474</v>
      </c>
      <c r="L23" s="30">
        <v>1314.717250833314</v>
      </c>
      <c r="M23" s="30">
        <v>1381.1429174248585</v>
      </c>
      <c r="N23" s="30">
        <v>1275.364383282018</v>
      </c>
      <c r="O23" s="30">
        <v>1222.8513133931074</v>
      </c>
      <c r="P23" s="30">
        <v>1160.3885757693356</v>
      </c>
      <c r="Q23" s="31"/>
      <c r="S23" s="8"/>
      <c r="T23" s="35" t="s">
        <v>6</v>
      </c>
      <c r="U23" s="33">
        <v>87.561999999999998</v>
      </c>
      <c r="V23" s="33">
        <v>90.012</v>
      </c>
      <c r="W23" s="33">
        <v>87.817999999999998</v>
      </c>
      <c r="X23" s="33">
        <v>87.486000000000004</v>
      </c>
      <c r="Y23" s="33">
        <v>90.335999999999999</v>
      </c>
      <c r="Z23" s="33">
        <v>83.691000000000003</v>
      </c>
      <c r="AA23" s="33">
        <v>91.614000000000004</v>
      </c>
      <c r="AB23" s="33">
        <v>86.134</v>
      </c>
      <c r="AC23" s="33">
        <v>88.745000000000005</v>
      </c>
      <c r="AD23" s="33">
        <v>69.004000000000005</v>
      </c>
      <c r="AE23" s="33">
        <v>67.135000000000005</v>
      </c>
      <c r="AF23" s="33">
        <v>67.694999999999993</v>
      </c>
      <c r="AG23" s="33">
        <v>68.394999999999996</v>
      </c>
      <c r="AH23" s="34"/>
    </row>
    <row r="24" spans="3:34" x14ac:dyDescent="0.35">
      <c r="C24" s="36" t="s">
        <v>11</v>
      </c>
      <c r="D24" s="30">
        <v>2453.2595785709914</v>
      </c>
      <c r="E24" s="30">
        <v>2409.8106939644972</v>
      </c>
      <c r="F24" s="30">
        <v>2353.5773927417349</v>
      </c>
      <c r="G24" s="30">
        <v>2291.1251589457288</v>
      </c>
      <c r="H24" s="30">
        <v>2164.4460866125182</v>
      </c>
      <c r="I24" s="30">
        <v>2086.6418535001276</v>
      </c>
      <c r="J24" s="30">
        <v>2070.8341029515573</v>
      </c>
      <c r="K24" s="30">
        <v>2038.5160926893545</v>
      </c>
      <c r="L24" s="30">
        <v>1970.1004663263761</v>
      </c>
      <c r="M24" s="30">
        <v>1912.1296588906182</v>
      </c>
      <c r="N24" s="30">
        <v>1911.2157511581358</v>
      </c>
      <c r="O24" s="30">
        <v>1908.2502954864076</v>
      </c>
      <c r="P24" s="30">
        <v>1861.0090391384806</v>
      </c>
      <c r="Q24" s="31"/>
      <c r="S24" s="8"/>
      <c r="T24" s="36" t="s">
        <v>11</v>
      </c>
      <c r="U24" s="33">
        <v>83.001999999999995</v>
      </c>
      <c r="V24" s="33">
        <v>82.804000000000002</v>
      </c>
      <c r="W24" s="33">
        <v>80.777000000000001</v>
      </c>
      <c r="X24" s="33">
        <v>82.570999999999998</v>
      </c>
      <c r="Y24" s="33">
        <v>81.352999999999994</v>
      </c>
      <c r="Z24" s="33">
        <v>79.108999999999995</v>
      </c>
      <c r="AA24" s="33">
        <v>76.736000000000004</v>
      </c>
      <c r="AB24" s="33">
        <v>75.811000000000007</v>
      </c>
      <c r="AC24" s="33">
        <v>77.03</v>
      </c>
      <c r="AD24" s="33">
        <v>77.653000000000006</v>
      </c>
      <c r="AE24" s="33">
        <v>76.978999999999999</v>
      </c>
      <c r="AF24" s="33">
        <v>76.337999999999994</v>
      </c>
      <c r="AG24" s="33">
        <v>77.483999999999995</v>
      </c>
      <c r="AH24" s="34"/>
    </row>
    <row r="25" spans="3:34" x14ac:dyDescent="0.35">
      <c r="C25" s="36" t="s">
        <v>13</v>
      </c>
      <c r="D25" s="30">
        <v>3554.4980361493981</v>
      </c>
      <c r="E25" s="30">
        <v>3232.1479737052077</v>
      </c>
      <c r="F25" s="30">
        <v>3626.2475167629809</v>
      </c>
      <c r="G25" s="30">
        <v>3844.263246728483</v>
      </c>
      <c r="H25" s="30">
        <v>3266.25303443231</v>
      </c>
      <c r="I25" s="30">
        <v>3207.8567697101867</v>
      </c>
      <c r="J25" s="30">
        <v>3046.7966497037669</v>
      </c>
      <c r="K25" s="30">
        <v>3024.6608377621578</v>
      </c>
      <c r="L25" s="30">
        <v>2896.0521423298069</v>
      </c>
      <c r="M25" s="30">
        <v>2846.3052499852938</v>
      </c>
      <c r="N25" s="30">
        <v>2867.5133829951196</v>
      </c>
      <c r="O25" s="30">
        <v>2837.7649422890745</v>
      </c>
      <c r="P25" s="30">
        <v>2715.3948495607233</v>
      </c>
      <c r="Q25" s="31"/>
      <c r="S25" s="8"/>
      <c r="T25" s="36" t="s">
        <v>13</v>
      </c>
      <c r="U25" s="33">
        <v>62.478000000000002</v>
      </c>
      <c r="V25" s="33">
        <v>58.825000000000003</v>
      </c>
      <c r="W25" s="33">
        <v>60.411000000000001</v>
      </c>
      <c r="X25" s="33">
        <v>45.545000000000002</v>
      </c>
      <c r="Y25" s="33">
        <v>59.863</v>
      </c>
      <c r="Z25" s="33">
        <v>56.387999999999998</v>
      </c>
      <c r="AA25" s="33">
        <v>55.883000000000003</v>
      </c>
      <c r="AB25" s="33">
        <v>40.591999999999999</v>
      </c>
      <c r="AC25" s="33">
        <v>51.179000000000002</v>
      </c>
      <c r="AD25" s="33">
        <v>47.152000000000001</v>
      </c>
      <c r="AE25" s="33">
        <v>44.052999999999997</v>
      </c>
      <c r="AF25" s="33">
        <v>44.313000000000002</v>
      </c>
      <c r="AG25" s="33">
        <v>43.963000000000001</v>
      </c>
      <c r="AH25" s="34"/>
    </row>
    <row r="26" spans="3:34" x14ac:dyDescent="0.35">
      <c r="C26" s="35" t="s">
        <v>14</v>
      </c>
      <c r="D26" s="30">
        <v>2994.7196651566965</v>
      </c>
      <c r="E26" s="30">
        <v>2794.6489772616615</v>
      </c>
      <c r="F26" s="30">
        <v>2911.3589123562097</v>
      </c>
      <c r="G26" s="30">
        <v>2774.5524205399506</v>
      </c>
      <c r="H26" s="30">
        <v>2553.9377532813014</v>
      </c>
      <c r="I26" s="30">
        <v>2475.0785196760653</v>
      </c>
      <c r="J26" s="30">
        <v>2333.2295655527701</v>
      </c>
      <c r="K26" s="30">
        <v>2325.9931447848344</v>
      </c>
      <c r="L26" s="30">
        <v>2264.0475022269648</v>
      </c>
      <c r="M26" s="30">
        <v>2351.9712460870446</v>
      </c>
      <c r="N26" s="30">
        <v>2365.1949113345395</v>
      </c>
      <c r="O26" s="30">
        <v>2349.0716266718978</v>
      </c>
      <c r="P26" s="30">
        <v>2253.7195258180959</v>
      </c>
      <c r="Q26" s="31"/>
      <c r="S26" s="8"/>
      <c r="T26" s="35" t="s">
        <v>14</v>
      </c>
      <c r="U26" s="33">
        <v>59.110999999999997</v>
      </c>
      <c r="V26" s="33">
        <v>56.015999999999998</v>
      </c>
      <c r="W26" s="33">
        <v>48.55</v>
      </c>
      <c r="X26" s="33">
        <v>79.045000000000002</v>
      </c>
      <c r="Y26" s="33">
        <v>78.603999999999999</v>
      </c>
      <c r="Z26" s="33">
        <v>77.534000000000006</v>
      </c>
      <c r="AA26" s="33">
        <v>75.555999999999997</v>
      </c>
      <c r="AB26" s="33">
        <v>74.935000000000002</v>
      </c>
      <c r="AC26" s="33">
        <v>75.451999999999998</v>
      </c>
      <c r="AD26" s="33">
        <v>74.784000000000006</v>
      </c>
      <c r="AE26" s="33">
        <v>71.965000000000003</v>
      </c>
      <c r="AF26" s="33">
        <v>73.897000000000006</v>
      </c>
      <c r="AG26" s="33">
        <v>75.216999999999999</v>
      </c>
      <c r="AH26" s="34"/>
    </row>
    <row r="27" spans="3:34" x14ac:dyDescent="0.35">
      <c r="C27" s="35" t="s">
        <v>15</v>
      </c>
      <c r="D27" s="30">
        <v>4290.0018957174834</v>
      </c>
      <c r="E27" s="30">
        <v>4293.3871073728478</v>
      </c>
      <c r="F27" s="30">
        <v>4222.3161456644502</v>
      </c>
      <c r="G27" s="30">
        <v>4265.6995812296964</v>
      </c>
      <c r="H27" s="30">
        <v>3968.5243810598331</v>
      </c>
      <c r="I27" s="30">
        <v>3765.3340729079146</v>
      </c>
      <c r="J27" s="30">
        <v>3564.933740653214</v>
      </c>
      <c r="K27" s="30">
        <v>3153.4975503407381</v>
      </c>
      <c r="L27" s="30">
        <v>2852.2034024218106</v>
      </c>
      <c r="M27" s="30">
        <v>2739.2529601067349</v>
      </c>
      <c r="N27" s="30">
        <v>2744.2132019780133</v>
      </c>
      <c r="O27" s="30">
        <v>2766.1718809003305</v>
      </c>
      <c r="P27" s="30">
        <v>2705.7945714213529</v>
      </c>
      <c r="Q27" s="31"/>
      <c r="S27" s="8"/>
      <c r="T27" s="35" t="s">
        <v>15</v>
      </c>
      <c r="U27" s="33">
        <v>96.665000000000006</v>
      </c>
      <c r="V27" s="33">
        <v>97.441000000000003</v>
      </c>
      <c r="W27" s="33">
        <v>97.504999999999995</v>
      </c>
      <c r="X27" s="33">
        <v>97.025999999999996</v>
      </c>
      <c r="Y27" s="33">
        <v>97.295000000000002</v>
      </c>
      <c r="Z27" s="33">
        <v>97.512</v>
      </c>
      <c r="AA27" s="33">
        <v>97.137</v>
      </c>
      <c r="AB27" s="33">
        <v>96.510999999999996</v>
      </c>
      <c r="AC27" s="33">
        <v>95.914000000000001</v>
      </c>
      <c r="AD27" s="33">
        <v>96.149000000000001</v>
      </c>
      <c r="AE27" s="33">
        <v>95.631</v>
      </c>
      <c r="AF27" s="33">
        <v>95.161000000000001</v>
      </c>
      <c r="AG27" s="33">
        <v>95.129000000000005</v>
      </c>
      <c r="AH27" s="34"/>
    </row>
    <row r="28" spans="3:34" x14ac:dyDescent="0.35">
      <c r="C28" s="35" t="s">
        <v>17</v>
      </c>
      <c r="D28" s="30">
        <v>1567.3119304306392</v>
      </c>
      <c r="E28" s="30">
        <v>1619.3117592905505</v>
      </c>
      <c r="F28" s="30">
        <v>1482.8501722158439</v>
      </c>
      <c r="G28" s="30">
        <v>1504.4418834376031</v>
      </c>
      <c r="H28" s="30">
        <v>1453.8610815028078</v>
      </c>
      <c r="I28" s="30">
        <v>1435.7060152646322</v>
      </c>
      <c r="J28" s="30">
        <v>1418.0087839040893</v>
      </c>
      <c r="K28" s="30">
        <v>1358.7670934152302</v>
      </c>
      <c r="L28" s="30">
        <v>1262.1820096701613</v>
      </c>
      <c r="M28" s="30">
        <v>1212.8865224728193</v>
      </c>
      <c r="N28" s="30">
        <v>1191.7780610783248</v>
      </c>
      <c r="O28" s="30">
        <v>1173.4933424652013</v>
      </c>
      <c r="P28" s="30">
        <v>1144.7658027500247</v>
      </c>
      <c r="Q28" s="31"/>
      <c r="S28" s="8"/>
      <c r="T28" s="35" t="s">
        <v>17</v>
      </c>
      <c r="U28" s="33">
        <v>99.956000000000003</v>
      </c>
      <c r="V28" s="33">
        <v>99.951999999999998</v>
      </c>
      <c r="W28" s="33">
        <v>99.926000000000002</v>
      </c>
      <c r="X28" s="33">
        <v>99.036000000000001</v>
      </c>
      <c r="Y28" s="33">
        <v>101.3</v>
      </c>
      <c r="Z28" s="33">
        <v>100.973</v>
      </c>
      <c r="AA28" s="33">
        <v>104.139</v>
      </c>
      <c r="AB28" s="33">
        <v>97.656999999999996</v>
      </c>
      <c r="AC28" s="33">
        <v>97.296000000000006</v>
      </c>
      <c r="AD28" s="33">
        <v>101.07599999999999</v>
      </c>
      <c r="AE28" s="33">
        <v>103.05200000000001</v>
      </c>
      <c r="AF28" s="33">
        <v>97.513000000000005</v>
      </c>
      <c r="AG28" s="33">
        <v>97.171999999999997</v>
      </c>
      <c r="AH28" s="34"/>
    </row>
    <row r="29" spans="3:34" x14ac:dyDescent="0.35">
      <c r="C29" s="35" t="s">
        <v>18</v>
      </c>
      <c r="D29" s="30">
        <v>2653.3814360962001</v>
      </c>
      <c r="E29" s="30">
        <v>2601.5825336390394</v>
      </c>
      <c r="F29" s="30">
        <v>2676.5348952685017</v>
      </c>
      <c r="G29" s="30">
        <v>2773.5749266811222</v>
      </c>
      <c r="H29" s="30">
        <v>2585.4382114204823</v>
      </c>
      <c r="I29" s="30">
        <v>2508.6886427776149</v>
      </c>
      <c r="J29" s="30">
        <v>2440.5371916728227</v>
      </c>
      <c r="K29" s="30">
        <v>2277.0877696690272</v>
      </c>
      <c r="L29" s="30">
        <v>2215.023965300119</v>
      </c>
      <c r="M29" s="30">
        <v>2274.1407974612607</v>
      </c>
      <c r="N29" s="30">
        <v>2218.4503196290743</v>
      </c>
      <c r="O29" s="30">
        <v>2153.3533251741092</v>
      </c>
      <c r="P29" s="30">
        <v>2079.1176010128124</v>
      </c>
      <c r="Q29" s="31"/>
      <c r="S29" s="8"/>
      <c r="T29" s="35" t="s">
        <v>18</v>
      </c>
      <c r="U29" s="33">
        <v>37.406999999999996</v>
      </c>
      <c r="V29" s="33">
        <v>33.555</v>
      </c>
      <c r="W29" s="33">
        <v>34.058999999999997</v>
      </c>
      <c r="X29" s="33">
        <v>28.279</v>
      </c>
      <c r="Y29" s="33">
        <v>29.356999999999999</v>
      </c>
      <c r="Z29" s="33">
        <v>30.635000000000002</v>
      </c>
      <c r="AA29" s="33">
        <v>23.739000000000001</v>
      </c>
      <c r="AB29" s="33">
        <v>30.948</v>
      </c>
      <c r="AC29" s="33">
        <v>48.704000000000001</v>
      </c>
      <c r="AD29" s="33">
        <v>45.920999999999999</v>
      </c>
      <c r="AE29" s="33">
        <v>51.917999999999999</v>
      </c>
      <c r="AF29" s="33">
        <v>59.548999999999999</v>
      </c>
      <c r="AG29" s="33">
        <v>64.721000000000004</v>
      </c>
      <c r="AH29" s="34"/>
    </row>
    <row r="30" spans="3:34" x14ac:dyDescent="0.35">
      <c r="C30" s="35" t="s">
        <v>20</v>
      </c>
      <c r="D30" s="30">
        <v>3231.1701941736901</v>
      </c>
      <c r="E30" s="30">
        <v>3143.5522051553198</v>
      </c>
      <c r="F30" s="30">
        <v>3044.1634199572245</v>
      </c>
      <c r="G30" s="30">
        <v>2951.9410864338402</v>
      </c>
      <c r="H30" s="30">
        <v>2776.5646235001896</v>
      </c>
      <c r="I30" s="30">
        <v>2600.6113180586626</v>
      </c>
      <c r="J30" s="30">
        <v>2536.847226420688</v>
      </c>
      <c r="K30" s="30">
        <v>2413.6467832994726</v>
      </c>
      <c r="L30" s="30">
        <v>2282.6828892205967</v>
      </c>
      <c r="M30" s="30">
        <v>2465.5465488253726</v>
      </c>
      <c r="N30" s="30">
        <v>2578.8418259677251</v>
      </c>
      <c r="O30" s="30">
        <v>2523.1978908495453</v>
      </c>
      <c r="P30" s="30">
        <v>2391.5422865989658</v>
      </c>
      <c r="Q30" s="31"/>
      <c r="S30" s="8"/>
      <c r="T30" s="35" t="s">
        <v>20</v>
      </c>
      <c r="U30" s="33">
        <v>25.79</v>
      </c>
      <c r="V30" s="33">
        <v>30.861999999999998</v>
      </c>
      <c r="W30" s="33">
        <v>32.040999999999997</v>
      </c>
      <c r="X30" s="33">
        <v>31.568999999999999</v>
      </c>
      <c r="Y30" s="33">
        <v>34.020000000000003</v>
      </c>
      <c r="Z30" s="33">
        <v>31.628</v>
      </c>
      <c r="AA30" s="33">
        <v>26.254000000000001</v>
      </c>
      <c r="AB30" s="33">
        <v>29.414999999999999</v>
      </c>
      <c r="AC30" s="33">
        <v>29.847999999999999</v>
      </c>
      <c r="AD30" s="33">
        <v>30.76</v>
      </c>
      <c r="AE30" s="33">
        <v>38.268999999999998</v>
      </c>
      <c r="AF30" s="33">
        <v>44.762999999999998</v>
      </c>
      <c r="AG30" s="33">
        <v>46.817999999999998</v>
      </c>
      <c r="AH30" s="34"/>
    </row>
    <row r="31" spans="3:34" x14ac:dyDescent="0.35">
      <c r="C31" s="35" t="s">
        <v>21</v>
      </c>
      <c r="D31" s="30">
        <v>2770.3440831535036</v>
      </c>
      <c r="E31" s="30">
        <v>2700.7269345926952</v>
      </c>
      <c r="F31" s="30">
        <v>2778.5326824103645</v>
      </c>
      <c r="G31" s="30">
        <v>2685.9761502361039</v>
      </c>
      <c r="H31" s="30">
        <v>2656.1348007114616</v>
      </c>
      <c r="I31" s="30">
        <v>2450.9402443857925</v>
      </c>
      <c r="J31" s="30">
        <v>2369.5256346415513</v>
      </c>
      <c r="K31" s="30">
        <v>2372.3808344435329</v>
      </c>
      <c r="L31" s="30">
        <v>2296.2376552228689</v>
      </c>
      <c r="M31" s="30">
        <v>2282.8570815969647</v>
      </c>
      <c r="N31" s="30">
        <v>2283.4039207023852</v>
      </c>
      <c r="O31" s="30">
        <v>2221.1798500738992</v>
      </c>
      <c r="P31" s="30">
        <v>2146.2347078055327</v>
      </c>
      <c r="Q31" s="31"/>
      <c r="S31" s="8"/>
      <c r="T31" s="35" t="s">
        <v>21</v>
      </c>
      <c r="U31" s="33">
        <v>81.519000000000005</v>
      </c>
      <c r="V31" s="33">
        <v>83.623000000000005</v>
      </c>
      <c r="W31" s="33">
        <v>81.433999999999997</v>
      </c>
      <c r="X31" s="33">
        <v>75.22</v>
      </c>
      <c r="Y31" s="33">
        <v>77.792000000000002</v>
      </c>
      <c r="Z31" s="33">
        <v>79.460999999999999</v>
      </c>
      <c r="AA31" s="33">
        <v>73.346999999999994</v>
      </c>
      <c r="AB31" s="33">
        <v>70.233999999999995</v>
      </c>
      <c r="AC31" s="33">
        <v>76.293000000000006</v>
      </c>
      <c r="AD31" s="33">
        <v>72.209999999999994</v>
      </c>
      <c r="AE31" s="33">
        <v>77.936000000000007</v>
      </c>
      <c r="AF31" s="33">
        <v>75.617999999999995</v>
      </c>
      <c r="AG31" s="33">
        <v>73.847999999999999</v>
      </c>
      <c r="AH31" s="34"/>
    </row>
    <row r="32" spans="3:34" x14ac:dyDescent="0.35">
      <c r="C32" s="35" t="s">
        <v>22</v>
      </c>
      <c r="D32" s="30">
        <v>2699.9665757926577</v>
      </c>
      <c r="E32" s="30">
        <v>2377.8467055342853</v>
      </c>
      <c r="F32" s="30">
        <v>2202.2574346953743</v>
      </c>
      <c r="G32" s="30">
        <v>2184.4094842924533</v>
      </c>
      <c r="H32" s="30">
        <v>2228.5184436450404</v>
      </c>
      <c r="I32" s="30">
        <v>2095.8404716514615</v>
      </c>
      <c r="J32" s="30">
        <v>1976.7822136637801</v>
      </c>
      <c r="K32" s="30">
        <v>1916.5333155722383</v>
      </c>
      <c r="L32" s="30">
        <v>1817.9351652198982</v>
      </c>
      <c r="M32" s="30">
        <v>1747.4968048495462</v>
      </c>
      <c r="N32" s="30">
        <v>1681.7594303975616</v>
      </c>
      <c r="O32" s="30">
        <v>1644.7298936774175</v>
      </c>
      <c r="P32" s="30">
        <v>1536.2079829681768</v>
      </c>
      <c r="Q32" s="31"/>
      <c r="S32" s="8"/>
      <c r="T32" s="35" t="s">
        <v>22</v>
      </c>
      <c r="U32" s="33">
        <v>31.46</v>
      </c>
      <c r="V32" s="33">
        <v>27.65</v>
      </c>
      <c r="W32" s="33">
        <v>19.89</v>
      </c>
      <c r="X32" s="33">
        <v>21.385999999999999</v>
      </c>
      <c r="Y32" s="33">
        <v>21.14</v>
      </c>
      <c r="Z32" s="33">
        <v>22.463000000000001</v>
      </c>
      <c r="AA32" s="33">
        <v>18.317</v>
      </c>
      <c r="AB32" s="33">
        <v>16.663</v>
      </c>
      <c r="AC32" s="33">
        <v>16.687000000000001</v>
      </c>
      <c r="AD32" s="33">
        <v>21.901</v>
      </c>
      <c r="AE32" s="33">
        <v>23.295000000000002</v>
      </c>
      <c r="AF32" s="33">
        <v>24.291</v>
      </c>
      <c r="AG32" s="33">
        <v>30.370999999999999</v>
      </c>
      <c r="AH32" s="34"/>
    </row>
    <row r="33" spans="2:35" x14ac:dyDescent="0.35">
      <c r="C33" s="35" t="s">
        <v>24</v>
      </c>
      <c r="D33" s="30">
        <v>3610.7441529244961</v>
      </c>
      <c r="E33" s="30">
        <v>3486.80557979061</v>
      </c>
      <c r="F33" s="30">
        <v>3323.6421584022523</v>
      </c>
      <c r="G33" s="30">
        <v>3246.743484100899</v>
      </c>
      <c r="H33" s="30">
        <v>2999.4801965287452</v>
      </c>
      <c r="I33" s="30">
        <v>2707.0825827541858</v>
      </c>
      <c r="J33" s="30">
        <v>2730.6128001924685</v>
      </c>
      <c r="K33" s="30">
        <v>2453.0018495200134</v>
      </c>
      <c r="L33" s="30">
        <v>2385.5448116918878</v>
      </c>
      <c r="M33" s="30">
        <v>2617.5673545777136</v>
      </c>
      <c r="N33" s="30">
        <v>2849.7171025629823</v>
      </c>
      <c r="O33" s="30">
        <v>2769.1530544961211</v>
      </c>
      <c r="P33" s="30">
        <v>2614.3569978783362</v>
      </c>
      <c r="Q33" s="31"/>
      <c r="S33" s="8"/>
      <c r="T33" s="35" t="s">
        <v>24</v>
      </c>
      <c r="U33" s="33">
        <v>69.736000000000004</v>
      </c>
      <c r="V33" s="33">
        <v>65.841999999999999</v>
      </c>
      <c r="W33" s="33">
        <v>67.691999999999993</v>
      </c>
      <c r="X33" s="33">
        <v>64.447999999999993</v>
      </c>
      <c r="Y33" s="33">
        <v>65.933000000000007</v>
      </c>
      <c r="Z33" s="33">
        <v>61.625</v>
      </c>
      <c r="AA33" s="33">
        <v>60.825000000000003</v>
      </c>
      <c r="AB33" s="33">
        <v>62.134999999999998</v>
      </c>
      <c r="AC33" s="33">
        <v>60.101999999999997</v>
      </c>
      <c r="AD33" s="33">
        <v>60.551000000000002</v>
      </c>
      <c r="AE33" s="33">
        <v>64.844999999999999</v>
      </c>
      <c r="AF33" s="33">
        <v>63.679000000000002</v>
      </c>
      <c r="AG33" s="33">
        <v>69.762</v>
      </c>
      <c r="AH33" s="34"/>
    </row>
    <row r="34" spans="2:35" x14ac:dyDescent="0.35">
      <c r="C34" s="35" t="s">
        <v>23</v>
      </c>
      <c r="D34" s="30">
        <v>3456.1675282534261</v>
      </c>
      <c r="E34" s="30">
        <v>3624.5018121688081</v>
      </c>
      <c r="F34" s="30">
        <v>3427.7507758850707</v>
      </c>
      <c r="G34" s="30">
        <v>3507.5102523605074</v>
      </c>
      <c r="H34" s="30">
        <v>3473.6671070072161</v>
      </c>
      <c r="I34" s="30">
        <v>3365.4603599814041</v>
      </c>
      <c r="J34" s="30">
        <v>3271.2363079364382</v>
      </c>
      <c r="K34" s="30">
        <v>3147.341195869612</v>
      </c>
      <c r="L34" s="30">
        <v>3011.1605035886191</v>
      </c>
      <c r="M34" s="30">
        <v>3085.8648517491147</v>
      </c>
      <c r="N34" s="30">
        <v>3001.508295625943</v>
      </c>
      <c r="O34" s="30">
        <v>2885.6017784505457</v>
      </c>
      <c r="P34" s="30">
        <v>2675.8844048540745</v>
      </c>
      <c r="Q34" s="31"/>
      <c r="S34" s="8"/>
      <c r="T34" s="35" t="s">
        <v>23</v>
      </c>
      <c r="U34" s="33">
        <v>50.820999999999998</v>
      </c>
      <c r="V34" s="33">
        <v>53.587000000000003</v>
      </c>
      <c r="W34" s="33">
        <v>48.834000000000003</v>
      </c>
      <c r="X34" s="33">
        <v>49.277000000000001</v>
      </c>
      <c r="Y34" s="33">
        <v>48.329000000000001</v>
      </c>
      <c r="Z34" s="33">
        <v>51.813000000000002</v>
      </c>
      <c r="AA34" s="33">
        <v>47.460999999999999</v>
      </c>
      <c r="AB34" s="33">
        <v>45.186999999999998</v>
      </c>
      <c r="AC34" s="33">
        <v>49.304000000000002</v>
      </c>
      <c r="AD34" s="33">
        <v>49.017000000000003</v>
      </c>
      <c r="AE34" s="33">
        <v>50.768999999999998</v>
      </c>
      <c r="AF34" s="33">
        <v>51.213000000000001</v>
      </c>
      <c r="AG34" s="33">
        <v>52.14</v>
      </c>
      <c r="AH34" s="34"/>
    </row>
    <row r="35" spans="2:35" x14ac:dyDescent="0.35">
      <c r="C35" s="35" t="s">
        <v>8</v>
      </c>
      <c r="D35" s="30">
        <v>2673.7053478672219</v>
      </c>
      <c r="E35" s="30">
        <v>2569.8293143053443</v>
      </c>
      <c r="F35" s="30">
        <v>2484.8702087063548</v>
      </c>
      <c r="G35" s="30">
        <v>2480.9016495567835</v>
      </c>
      <c r="H35" s="30">
        <v>2441.7331661049529</v>
      </c>
      <c r="I35" s="30">
        <v>2333.6261047274143</v>
      </c>
      <c r="J35" s="30">
        <v>2263.4888840070653</v>
      </c>
      <c r="K35" s="30">
        <v>2156.0159129186668</v>
      </c>
      <c r="L35" s="30">
        <v>2073.5449900581821</v>
      </c>
      <c r="M35" s="30">
        <v>2105.4787542556774</v>
      </c>
      <c r="N35" s="30">
        <v>2102.7104119233509</v>
      </c>
      <c r="O35" s="30">
        <v>2106.8982513789465</v>
      </c>
      <c r="P35" s="30">
        <v>2031.0847741606251</v>
      </c>
      <c r="Q35" s="31"/>
      <c r="S35" s="8"/>
      <c r="T35" s="35" t="s">
        <v>8</v>
      </c>
      <c r="U35" s="33">
        <v>79.554000000000002</v>
      </c>
      <c r="V35" s="33">
        <v>81.596999999999994</v>
      </c>
      <c r="W35" s="33">
        <v>79.599999999999994</v>
      </c>
      <c r="X35" s="33">
        <v>77.073999999999998</v>
      </c>
      <c r="Y35" s="33">
        <v>76.090999999999994</v>
      </c>
      <c r="Z35" s="33">
        <v>72.867999999999995</v>
      </c>
      <c r="AA35" s="33">
        <v>70.058999999999997</v>
      </c>
      <c r="AB35" s="33">
        <v>72.622</v>
      </c>
      <c r="AC35" s="33">
        <v>72.799000000000007</v>
      </c>
      <c r="AD35" s="33">
        <v>71.316999999999993</v>
      </c>
      <c r="AE35" s="33">
        <v>73.718000000000004</v>
      </c>
      <c r="AF35" s="33">
        <v>73.450999999999993</v>
      </c>
      <c r="AG35" s="33">
        <v>74.954999999999998</v>
      </c>
      <c r="AH35" s="34"/>
    </row>
    <row r="36" spans="2:35" ht="16" thickBot="1" x14ac:dyDescent="0.4">
      <c r="C36" s="37" t="s">
        <v>26</v>
      </c>
      <c r="D36" s="38">
        <v>3351.787460695637</v>
      </c>
      <c r="E36" s="38">
        <v>3284.2926716359939</v>
      </c>
      <c r="F36" s="38">
        <v>3373.7425141083304</v>
      </c>
      <c r="G36" s="38">
        <v>3333.161973044093</v>
      </c>
      <c r="H36" s="38">
        <v>3065.9137377831094</v>
      </c>
      <c r="I36" s="38">
        <v>2960.7617520756494</v>
      </c>
      <c r="J36" s="38">
        <v>2920.8255919012458</v>
      </c>
      <c r="K36" s="38">
        <v>2796.0183264889351</v>
      </c>
      <c r="L36" s="38">
        <v>2656.1452793311305</v>
      </c>
      <c r="M36" s="38">
        <v>2698.4320451763401</v>
      </c>
      <c r="N36" s="38">
        <v>2616.5088354477202</v>
      </c>
      <c r="O36" s="38">
        <v>2542.9762633362338</v>
      </c>
      <c r="P36" s="30">
        <v>2432.2764113346548</v>
      </c>
      <c r="Q36" s="31"/>
      <c r="S36" s="8"/>
      <c r="T36" s="37" t="s">
        <v>26</v>
      </c>
      <c r="U36" s="39">
        <v>36.796999999999997</v>
      </c>
      <c r="V36" s="39">
        <v>38.415999999999997</v>
      </c>
      <c r="W36" s="39">
        <v>38.186</v>
      </c>
      <c r="X36" s="39">
        <v>37.99</v>
      </c>
      <c r="Y36" s="39">
        <v>36.475999999999999</v>
      </c>
      <c r="Z36" s="39">
        <v>30.164000000000001</v>
      </c>
      <c r="AA36" s="39">
        <v>32.79</v>
      </c>
      <c r="AB36" s="39">
        <v>32.335000000000001</v>
      </c>
      <c r="AC36" s="39">
        <v>30.061</v>
      </c>
      <c r="AD36" s="39">
        <v>33.301000000000002</v>
      </c>
      <c r="AE36" s="39">
        <v>26.658000000000001</v>
      </c>
      <c r="AF36" s="39">
        <v>29.059000000000001</v>
      </c>
      <c r="AG36" s="33">
        <v>30.244</v>
      </c>
      <c r="AH36" s="34"/>
    </row>
    <row r="37" spans="2:35" x14ac:dyDescent="0.35">
      <c r="C37" s="40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 t="s">
        <v>48</v>
      </c>
      <c r="Q37" s="1">
        <f>AVERAGE(D10:P36)</f>
        <v>2599.6169355395082</v>
      </c>
      <c r="S37" s="8"/>
      <c r="T37" s="40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 t="s">
        <v>48</v>
      </c>
      <c r="AH37" s="3">
        <f>AVERAGE(U10:AG36)</f>
        <v>56.9367094017094</v>
      </c>
    </row>
    <row r="38" spans="2:35" ht="16" thickBot="1" x14ac:dyDescent="0.4">
      <c r="C38" s="40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 t="s">
        <v>27</v>
      </c>
      <c r="Q38" s="2">
        <f>STDEV(D10:P36)</f>
        <v>675.25897731684768</v>
      </c>
      <c r="S38" s="8"/>
      <c r="T38" s="40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 t="s">
        <v>27</v>
      </c>
      <c r="AH38" s="4">
        <f>STDEV(U10:AG36)</f>
        <v>25.392797381280019</v>
      </c>
    </row>
    <row r="39" spans="2:35" x14ac:dyDescent="0.35">
      <c r="S39" s="8"/>
    </row>
    <row r="40" spans="2:35" ht="16" thickBot="1" x14ac:dyDescent="0.4">
      <c r="S40" s="8"/>
    </row>
    <row r="41" spans="2:35" ht="16" thickBot="1" x14ac:dyDescent="0.4">
      <c r="B41" s="14" t="s">
        <v>45</v>
      </c>
      <c r="C41" s="15" t="s">
        <v>28</v>
      </c>
      <c r="D41" s="16" t="s">
        <v>32</v>
      </c>
      <c r="E41" s="42"/>
      <c r="F41" s="42"/>
      <c r="G41" s="42"/>
      <c r="H41" s="42"/>
      <c r="I41" s="42"/>
      <c r="J41" s="42"/>
      <c r="K41" s="42"/>
      <c r="L41" s="42"/>
      <c r="M41" s="19"/>
      <c r="N41" s="20"/>
      <c r="O41" s="20"/>
      <c r="P41" s="20"/>
      <c r="Q41" s="20"/>
      <c r="S41" s="14" t="s">
        <v>47</v>
      </c>
      <c r="T41" s="15" t="s">
        <v>28</v>
      </c>
      <c r="U41" s="16" t="s">
        <v>35</v>
      </c>
      <c r="V41" s="42"/>
      <c r="W41" s="42"/>
      <c r="X41" s="42"/>
      <c r="Y41" s="42"/>
      <c r="Z41" s="42"/>
      <c r="AA41" s="42"/>
      <c r="AB41" s="42"/>
      <c r="AC41" s="42"/>
      <c r="AD41" s="19"/>
      <c r="AE41" s="20"/>
      <c r="AF41" s="21"/>
      <c r="AG41" s="21"/>
      <c r="AH41" s="21"/>
      <c r="AI41" s="21"/>
    </row>
    <row r="42" spans="2:35" x14ac:dyDescent="0.35">
      <c r="C42" s="12"/>
      <c r="D42" s="12"/>
      <c r="E42" s="13"/>
      <c r="F42" s="13"/>
      <c r="G42" s="13"/>
      <c r="H42" s="13"/>
      <c r="I42" s="13"/>
      <c r="J42" s="12"/>
      <c r="K42" s="12"/>
      <c r="L42" s="12"/>
      <c r="M42" s="12"/>
      <c r="N42" s="12"/>
      <c r="O42" s="12"/>
      <c r="P42" s="12"/>
      <c r="S42" s="8"/>
      <c r="T42" s="12"/>
      <c r="U42" s="12"/>
      <c r="V42" s="13"/>
      <c r="W42" s="13"/>
      <c r="X42" s="13"/>
      <c r="Y42" s="13"/>
      <c r="Z42" s="13"/>
      <c r="AA42" s="12"/>
      <c r="AB42" s="12"/>
      <c r="AC42" s="12"/>
      <c r="AD42" s="12"/>
      <c r="AE42" s="12"/>
      <c r="AF42" s="12"/>
      <c r="AG42" s="12"/>
    </row>
    <row r="43" spans="2:35" x14ac:dyDescent="0.35">
      <c r="C43" s="22"/>
      <c r="D43" s="23">
        <v>2007</v>
      </c>
      <c r="E43" s="23">
        <v>2008</v>
      </c>
      <c r="F43" s="23">
        <v>2009</v>
      </c>
      <c r="G43" s="23">
        <v>2010</v>
      </c>
      <c r="H43" s="23">
        <v>2011</v>
      </c>
      <c r="I43" s="23">
        <v>2012</v>
      </c>
      <c r="J43" s="23">
        <v>2013</v>
      </c>
      <c r="K43" s="23">
        <v>2014</v>
      </c>
      <c r="L43" s="23">
        <v>2015</v>
      </c>
      <c r="M43" s="23">
        <v>2016</v>
      </c>
      <c r="N43" s="23">
        <v>2017</v>
      </c>
      <c r="O43" s="23">
        <v>2018</v>
      </c>
      <c r="P43" s="24">
        <v>2019</v>
      </c>
      <c r="Q43" s="25"/>
      <c r="S43" s="8"/>
      <c r="T43" s="22"/>
      <c r="U43" s="23">
        <v>2007</v>
      </c>
      <c r="V43" s="23">
        <v>2008</v>
      </c>
      <c r="W43" s="23">
        <v>2009</v>
      </c>
      <c r="X43" s="23">
        <v>2010</v>
      </c>
      <c r="Y43" s="23">
        <v>2011</v>
      </c>
      <c r="Z43" s="23">
        <v>2012</v>
      </c>
      <c r="AA43" s="23">
        <v>2013</v>
      </c>
      <c r="AB43" s="23">
        <v>2014</v>
      </c>
      <c r="AC43" s="23">
        <v>2015</v>
      </c>
      <c r="AD43" s="23">
        <v>2016</v>
      </c>
      <c r="AE43" s="23">
        <v>2017</v>
      </c>
      <c r="AF43" s="23">
        <v>2018</v>
      </c>
      <c r="AG43" s="24">
        <v>2019</v>
      </c>
      <c r="AH43" s="25"/>
    </row>
    <row r="44" spans="2:35" ht="16" thickBot="1" x14ac:dyDescent="0.4">
      <c r="C44" s="26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7"/>
      <c r="P44" s="27"/>
      <c r="Q44" s="27"/>
      <c r="S44" s="8"/>
      <c r="T44" s="26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7"/>
      <c r="AG44" s="27"/>
      <c r="AH44" s="27"/>
    </row>
    <row r="45" spans="2:35" x14ac:dyDescent="0.35">
      <c r="C45" s="28" t="s">
        <v>19</v>
      </c>
      <c r="D45" s="43">
        <f>(D10-$Q$37)/$Q$38</f>
        <v>0.53940784826188315</v>
      </c>
      <c r="E45" s="43">
        <f t="shared" ref="D45:P45" si="0">(E10-$Q$37)/$Q$38</f>
        <v>0.48433067766042104</v>
      </c>
      <c r="F45" s="43">
        <f t="shared" si="0"/>
        <v>0.49322500750513254</v>
      </c>
      <c r="G45" s="43">
        <f t="shared" si="0"/>
        <v>0.50614518462740632</v>
      </c>
      <c r="H45" s="43">
        <f t="shared" si="0"/>
        <v>0.23478960965636528</v>
      </c>
      <c r="I45" s="43">
        <f t="shared" si="0"/>
        <v>2.907494654249157E-2</v>
      </c>
      <c r="J45" s="43">
        <f t="shared" si="0"/>
        <v>6.8943186322516267E-2</v>
      </c>
      <c r="K45" s="43">
        <f t="shared" si="0"/>
        <v>-0.11635597764201772</v>
      </c>
      <c r="L45" s="43">
        <f t="shared" si="0"/>
        <v>-0.24545071475773333</v>
      </c>
      <c r="M45" s="43">
        <f t="shared" si="0"/>
        <v>-0.23313598471334018</v>
      </c>
      <c r="N45" s="43">
        <f t="shared" si="0"/>
        <v>-0.21574401418469485</v>
      </c>
      <c r="O45" s="43">
        <f t="shared" si="0"/>
        <v>-0.3838474818226188</v>
      </c>
      <c r="P45" s="44">
        <f t="shared" si="0"/>
        <v>-0.46318636915914646</v>
      </c>
      <c r="Q45" s="31"/>
      <c r="S45" s="8"/>
      <c r="T45" s="28" t="s">
        <v>19</v>
      </c>
      <c r="U45" s="43">
        <f t="shared" ref="U45:AG45" si="1">(U10-$AH$37)/$AH$38</f>
        <v>0.4545891665642362</v>
      </c>
      <c r="V45" s="43">
        <f t="shared" si="1"/>
        <v>0.46474952802918446</v>
      </c>
      <c r="W45" s="43">
        <f t="shared" si="1"/>
        <v>0.32230756128996585</v>
      </c>
      <c r="X45" s="43">
        <f t="shared" si="1"/>
        <v>0.23007668318566721</v>
      </c>
      <c r="Y45" s="43">
        <f t="shared" si="1"/>
        <v>0.5135035105625414</v>
      </c>
      <c r="Z45" s="43">
        <f t="shared" si="1"/>
        <v>0.26957607291180352</v>
      </c>
      <c r="AA45" s="43">
        <f t="shared" si="1"/>
        <v>0.17029595177562198</v>
      </c>
      <c r="AB45" s="43">
        <f t="shared" si="1"/>
        <v>0.34195880303806409</v>
      </c>
      <c r="AC45" s="43">
        <f t="shared" si="1"/>
        <v>0.13524664284614882</v>
      </c>
      <c r="AD45" s="43">
        <f t="shared" si="1"/>
        <v>0.20329743591370994</v>
      </c>
      <c r="AE45" s="43">
        <f t="shared" si="1"/>
        <v>0.2753257348260767</v>
      </c>
      <c r="AF45" s="43">
        <f t="shared" si="1"/>
        <v>0.28725825236049268</v>
      </c>
      <c r="AG45" s="44">
        <f t="shared" si="1"/>
        <v>0.58246007228783092</v>
      </c>
      <c r="AH45" s="45"/>
    </row>
    <row r="46" spans="2:35" x14ac:dyDescent="0.35">
      <c r="C46" s="35" t="s">
        <v>0</v>
      </c>
      <c r="D46" s="44">
        <f t="shared" ref="D46:P46" si="2">(D11-$Q$37)/$Q$38</f>
        <v>0.86486214216074264</v>
      </c>
      <c r="E46" s="44">
        <f t="shared" si="2"/>
        <v>0.96709221448072347</v>
      </c>
      <c r="F46" s="44">
        <f t="shared" si="2"/>
        <v>1.0125986303035523</v>
      </c>
      <c r="G46" s="44">
        <f t="shared" si="2"/>
        <v>0.92468675648100884</v>
      </c>
      <c r="H46" s="44">
        <f t="shared" si="2"/>
        <v>0.58974458908612659</v>
      </c>
      <c r="I46" s="44">
        <f t="shared" si="2"/>
        <v>0.40701393712188538</v>
      </c>
      <c r="J46" s="44">
        <f t="shared" si="2"/>
        <v>0.44608454779875134</v>
      </c>
      <c r="K46" s="44">
        <f t="shared" si="2"/>
        <v>0.16410311338981529</v>
      </c>
      <c r="L46" s="44">
        <f t="shared" si="2"/>
        <v>7.3813471896894897E-2</v>
      </c>
      <c r="M46" s="44">
        <f t="shared" si="2"/>
        <v>9.3105153889052578E-2</v>
      </c>
      <c r="N46" s="44">
        <f t="shared" si="2"/>
        <v>-3.214776649246652E-2</v>
      </c>
      <c r="O46" s="44">
        <f t="shared" si="2"/>
        <v>-0.11933641376533083</v>
      </c>
      <c r="P46" s="44">
        <f t="shared" si="2"/>
        <v>-0.31103256704547516</v>
      </c>
      <c r="Q46" s="31"/>
      <c r="S46" s="8"/>
      <c r="T46" s="35" t="s">
        <v>0</v>
      </c>
      <c r="U46" s="44">
        <f t="shared" ref="U46:AG46" si="3">(U11-$AH$37)/$AH$38</f>
        <v>0.78803017634608907</v>
      </c>
      <c r="V46" s="44">
        <f t="shared" si="3"/>
        <v>0.94634278521854065</v>
      </c>
      <c r="W46" s="44">
        <f t="shared" si="3"/>
        <v>0.73002160100551161</v>
      </c>
      <c r="X46" s="44">
        <f t="shared" si="3"/>
        <v>0.81161954269300429</v>
      </c>
      <c r="Y46" s="44">
        <f t="shared" si="3"/>
        <v>0.72939150106970074</v>
      </c>
      <c r="Z46" s="44">
        <f t="shared" si="3"/>
        <v>0.73667703157751263</v>
      </c>
      <c r="AA46" s="44">
        <f t="shared" si="3"/>
        <v>0.78239865816978049</v>
      </c>
      <c r="AB46" s="44">
        <f t="shared" si="3"/>
        <v>0.87785879844510928</v>
      </c>
      <c r="AC46" s="44">
        <f t="shared" si="3"/>
        <v>1.041094063066083</v>
      </c>
      <c r="AD46" s="44">
        <f t="shared" si="3"/>
        <v>0.70962211558363852</v>
      </c>
      <c r="AE46" s="44">
        <f t="shared" si="3"/>
        <v>0.68788366779816723</v>
      </c>
      <c r="AF46" s="44">
        <f t="shared" si="3"/>
        <v>0.99954684854856113</v>
      </c>
      <c r="AG46" s="44">
        <f t="shared" si="3"/>
        <v>0.77735785868329443</v>
      </c>
      <c r="AH46" s="45"/>
    </row>
    <row r="47" spans="2:35" x14ac:dyDescent="0.35">
      <c r="C47" s="35" t="s">
        <v>1</v>
      </c>
      <c r="D47" s="44">
        <f t="shared" ref="D47:P47" si="4">(D12-$Q$37)/$Q$38</f>
        <v>2.1958832357054665</v>
      </c>
      <c r="E47" s="44">
        <f t="shared" si="4"/>
        <v>1.6339758117876788</v>
      </c>
      <c r="F47" s="44">
        <f t="shared" si="4"/>
        <v>1.0581989657323181</v>
      </c>
      <c r="G47" s="44">
        <f t="shared" si="4"/>
        <v>0.9064741452005769</v>
      </c>
      <c r="H47" s="44">
        <f t="shared" si="4"/>
        <v>0.96757022948536631</v>
      </c>
      <c r="I47" s="44">
        <f t="shared" si="4"/>
        <v>0.81338832018525131</v>
      </c>
      <c r="J47" s="44">
        <f t="shared" si="4"/>
        <v>0.65776625851383574</v>
      </c>
      <c r="K47" s="44">
        <f t="shared" si="4"/>
        <v>0.60154723878657723</v>
      </c>
      <c r="L47" s="44">
        <f t="shared" si="4"/>
        <v>0.65679634309946811</v>
      </c>
      <c r="M47" s="44">
        <f t="shared" si="4"/>
        <v>0.56847267718811323</v>
      </c>
      <c r="N47" s="44">
        <f t="shared" si="4"/>
        <v>0.49725860240362674</v>
      </c>
      <c r="O47" s="44">
        <f t="shared" si="4"/>
        <v>0.34302417058431389</v>
      </c>
      <c r="P47" s="44">
        <f t="shared" si="4"/>
        <v>0.12305919755738108</v>
      </c>
      <c r="Q47" s="31"/>
      <c r="S47" s="8"/>
      <c r="T47" s="35" t="s">
        <v>1</v>
      </c>
      <c r="U47" s="44">
        <f t="shared" ref="U47:AG47" si="5">(U12-$AH$37)/$AH$38</f>
        <v>-0.22461918299376776</v>
      </c>
      <c r="V47" s="44">
        <f t="shared" si="5"/>
        <v>-0.18834905543866104</v>
      </c>
      <c r="W47" s="44">
        <f t="shared" si="5"/>
        <v>-0.45460565956469251</v>
      </c>
      <c r="X47" s="44">
        <f t="shared" si="5"/>
        <v>-0.66123905726463139</v>
      </c>
      <c r="Y47" s="44">
        <f t="shared" si="5"/>
        <v>-0.79568663106825088</v>
      </c>
      <c r="Z47" s="44">
        <f t="shared" si="5"/>
        <v>-0.79092150030368191</v>
      </c>
      <c r="AA47" s="44">
        <f t="shared" si="5"/>
        <v>-0.73318859368502165</v>
      </c>
      <c r="AB47" s="44">
        <f t="shared" si="5"/>
        <v>-0.85712137480979933</v>
      </c>
      <c r="AC47" s="44">
        <f t="shared" si="5"/>
        <v>-0.80694966742086816</v>
      </c>
      <c r="AD47" s="44">
        <f t="shared" si="5"/>
        <v>-0.72716326304883139</v>
      </c>
      <c r="AE47" s="44">
        <f t="shared" si="5"/>
        <v>-0.69211395411935817</v>
      </c>
      <c r="AF47" s="44">
        <f t="shared" si="5"/>
        <v>-0.81171479818543679</v>
      </c>
      <c r="AG47" s="44">
        <f t="shared" si="5"/>
        <v>-0.74173432406445527</v>
      </c>
      <c r="AH47" s="45"/>
    </row>
    <row r="48" spans="2:35" x14ac:dyDescent="0.35">
      <c r="C48" s="35" t="s">
        <v>10</v>
      </c>
      <c r="D48" s="44">
        <f t="shared" ref="D48:P48" si="6">(D13-$Q$37)/$Q$38</f>
        <v>0.3411140656860856</v>
      </c>
      <c r="E48" s="44">
        <f t="shared" si="6"/>
        <v>0.25696006829073553</v>
      </c>
      <c r="F48" s="44">
        <f t="shared" si="6"/>
        <v>0.33665968340162528</v>
      </c>
      <c r="G48" s="44">
        <f t="shared" si="6"/>
        <v>0.27299435574282233</v>
      </c>
      <c r="H48" s="44">
        <f t="shared" si="6"/>
        <v>2.4485852102983707E-2</v>
      </c>
      <c r="I48" s="44">
        <f t="shared" si="6"/>
        <v>-0.24723853235323215</v>
      </c>
      <c r="J48" s="44">
        <f t="shared" si="6"/>
        <v>-0.26499095408597251</v>
      </c>
      <c r="K48" s="44">
        <f t="shared" si="6"/>
        <v>-0.36634004033375656</v>
      </c>
      <c r="L48" s="44">
        <f t="shared" si="6"/>
        <v>-0.41585823479273804</v>
      </c>
      <c r="M48" s="44">
        <f t="shared" si="6"/>
        <v>-0.42771188369162527</v>
      </c>
      <c r="N48" s="44">
        <f t="shared" si="6"/>
        <v>-0.34282293417964604</v>
      </c>
      <c r="O48" s="44">
        <f t="shared" si="6"/>
        <v>-0.49803187739327914</v>
      </c>
      <c r="P48" s="44">
        <f t="shared" si="6"/>
        <v>-0.56908490093197506</v>
      </c>
      <c r="Q48" s="31"/>
      <c r="S48" s="8"/>
      <c r="T48" s="35" t="s">
        <v>10</v>
      </c>
      <c r="U48" s="44">
        <f t="shared" ref="U48:AG48" si="7">(U13-$AH$37)/$AH$38</f>
        <v>-0.20205372904254515</v>
      </c>
      <c r="V48" s="44">
        <f t="shared" si="7"/>
        <v>-8.6115340853366473E-2</v>
      </c>
      <c r="W48" s="44">
        <f t="shared" si="7"/>
        <v>-0.43007114331406143</v>
      </c>
      <c r="X48" s="44">
        <f t="shared" si="7"/>
        <v>-0.40341003978006895</v>
      </c>
      <c r="Y48" s="44">
        <f t="shared" si="7"/>
        <v>-0.28739288909891381</v>
      </c>
      <c r="Z48" s="44">
        <f t="shared" si="7"/>
        <v>-0.27861087124355149</v>
      </c>
      <c r="AA48" s="44">
        <f t="shared" si="7"/>
        <v>-0.37422853650283344</v>
      </c>
      <c r="AB48" s="44">
        <f t="shared" si="7"/>
        <v>-0.50135119855265264</v>
      </c>
      <c r="AC48" s="44">
        <f t="shared" si="7"/>
        <v>-0.32098509192682467</v>
      </c>
      <c r="AD48" s="44">
        <f t="shared" si="7"/>
        <v>-0.33500481549861399</v>
      </c>
      <c r="AE48" s="44">
        <f t="shared" si="7"/>
        <v>-0.1490465719424654</v>
      </c>
      <c r="AF48" s="44">
        <f t="shared" si="7"/>
        <v>-0.16720132634301266</v>
      </c>
      <c r="AG48" s="44">
        <f t="shared" si="7"/>
        <v>-2.8067384266800974E-2</v>
      </c>
      <c r="AH48" s="45"/>
    </row>
    <row r="49" spans="3:34" x14ac:dyDescent="0.35">
      <c r="C49" s="36" t="s">
        <v>12</v>
      </c>
      <c r="D49" s="44">
        <f t="shared" ref="D49:P49" si="8">(D14-$Q$37)/$Q$38</f>
        <v>-5.2583897297998387E-2</v>
      </c>
      <c r="E49" s="44">
        <f t="shared" si="8"/>
        <v>-9.1044955596479973E-2</v>
      </c>
      <c r="F49" s="44">
        <f t="shared" si="8"/>
        <v>-3.5662096702132919E-2</v>
      </c>
      <c r="G49" s="44">
        <f t="shared" si="8"/>
        <v>-9.3809988219287432E-2</v>
      </c>
      <c r="H49" s="44">
        <f t="shared" si="8"/>
        <v>-0.28624499737106979</v>
      </c>
      <c r="I49" s="44">
        <f t="shared" si="8"/>
        <v>-0.50733481809785286</v>
      </c>
      <c r="J49" s="44">
        <f t="shared" si="8"/>
        <v>-0.47569848362401229</v>
      </c>
      <c r="K49" s="44">
        <f t="shared" si="8"/>
        <v>-0.3708789559323864</v>
      </c>
      <c r="L49" s="44">
        <f t="shared" si="8"/>
        <v>-0.55015630374570268</v>
      </c>
      <c r="M49" s="44">
        <f t="shared" si="8"/>
        <v>-0.60769390690617131</v>
      </c>
      <c r="N49" s="44">
        <f t="shared" si="8"/>
        <v>-0.63076299210284659</v>
      </c>
      <c r="O49" s="44">
        <f t="shared" si="8"/>
        <v>-0.72795708658291713</v>
      </c>
      <c r="P49" s="44">
        <f t="shared" si="8"/>
        <v>-0.77361856351749481</v>
      </c>
      <c r="Q49" s="31"/>
      <c r="S49" s="8"/>
      <c r="T49" s="36" t="s">
        <v>12</v>
      </c>
      <c r="U49" s="44">
        <f t="shared" ref="U49:AG49" si="9">(U14-$AH$37)/$AH$38</f>
        <v>1.5341866440839853</v>
      </c>
      <c r="V49" s="44">
        <f t="shared" si="9"/>
        <v>1.5990081749805167</v>
      </c>
      <c r="W49" s="44">
        <f t="shared" si="9"/>
        <v>1.5434806181371936</v>
      </c>
      <c r="X49" s="44">
        <f t="shared" si="9"/>
        <v>1.7209325125598969</v>
      </c>
      <c r="Y49" s="44">
        <f t="shared" si="9"/>
        <v>1.3911933399009326</v>
      </c>
      <c r="Z49" s="44">
        <f t="shared" si="9"/>
        <v>1.5678182281578843</v>
      </c>
      <c r="AA49" s="44">
        <f t="shared" si="9"/>
        <v>1.5411571246238915</v>
      </c>
      <c r="AB49" s="44">
        <f t="shared" si="9"/>
        <v>1.4236041053491979</v>
      </c>
      <c r="AC49" s="44">
        <f t="shared" si="9"/>
        <v>1.5903049196171304</v>
      </c>
      <c r="AD49" s="44">
        <f t="shared" si="9"/>
        <v>1.5320994380466118</v>
      </c>
      <c r="AE49" s="44">
        <f t="shared" si="9"/>
        <v>1.5354862252015951</v>
      </c>
      <c r="AF49" s="44">
        <f t="shared" si="9"/>
        <v>1.4001722639862355</v>
      </c>
      <c r="AG49" s="44">
        <f t="shared" si="9"/>
        <v>1.4125379752265219</v>
      </c>
      <c r="AH49" s="45"/>
    </row>
    <row r="50" spans="3:34" x14ac:dyDescent="0.35">
      <c r="C50" s="36" t="s">
        <v>2</v>
      </c>
      <c r="D50" s="44">
        <f t="shared" ref="D50:P50" si="10">(D15-$Q$37)/$Q$38</f>
        <v>1.1806619582138766</v>
      </c>
      <c r="E50" s="44">
        <f t="shared" si="10"/>
        <v>0.99762821211572705</v>
      </c>
      <c r="F50" s="44">
        <f t="shared" si="10"/>
        <v>0.94812915908464712</v>
      </c>
      <c r="G50" s="44">
        <f t="shared" si="10"/>
        <v>0.75548147780541697</v>
      </c>
      <c r="H50" s="44">
        <f t="shared" si="10"/>
        <v>0.57380326842576512</v>
      </c>
      <c r="I50" s="44">
        <f t="shared" si="10"/>
        <v>0.44796071765903528</v>
      </c>
      <c r="J50" s="44">
        <f t="shared" si="10"/>
        <v>0.25924531026037378</v>
      </c>
      <c r="K50" s="44">
        <f t="shared" si="10"/>
        <v>3.6408202343548891E-2</v>
      </c>
      <c r="L50" s="44">
        <f t="shared" si="10"/>
        <v>-0.10120605830022018</v>
      </c>
      <c r="M50" s="44">
        <f t="shared" si="10"/>
        <v>-8.3094514665239622E-2</v>
      </c>
      <c r="N50" s="44">
        <f t="shared" si="10"/>
        <v>-0.15104453479618324</v>
      </c>
      <c r="O50" s="44">
        <f t="shared" si="10"/>
        <v>-0.33947366728011025</v>
      </c>
      <c r="P50" s="44">
        <f t="shared" si="10"/>
        <v>-0.45970285092267221</v>
      </c>
      <c r="Q50" s="31"/>
      <c r="S50" s="8"/>
      <c r="T50" s="36" t="s">
        <v>2</v>
      </c>
      <c r="U50" s="44">
        <f t="shared" ref="U50:AG50" si="11">(U15-$AH$37)/$AH$38</f>
        <v>-1.2581406027073554</v>
      </c>
      <c r="V50" s="44">
        <f t="shared" si="11"/>
        <v>-1.1499603199778468</v>
      </c>
      <c r="W50" s="44">
        <f t="shared" si="11"/>
        <v>-1.1842220039875564</v>
      </c>
      <c r="X50" s="44">
        <f t="shared" si="11"/>
        <v>-1.2427819167719683</v>
      </c>
      <c r="Y50" s="44">
        <f t="shared" si="11"/>
        <v>-1.1068378556207983</v>
      </c>
      <c r="Z50" s="44">
        <f t="shared" si="11"/>
        <v>-1.2414429544083705</v>
      </c>
      <c r="AA50" s="44">
        <f t="shared" si="11"/>
        <v>-1.1561037943520016</v>
      </c>
      <c r="AB50" s="44">
        <f t="shared" si="11"/>
        <v>-1.0518616362213102</v>
      </c>
      <c r="AC50" s="44">
        <f t="shared" si="11"/>
        <v>-0.97853375619133376</v>
      </c>
      <c r="AD50" s="44">
        <f t="shared" si="11"/>
        <v>-0.95053369029374357</v>
      </c>
      <c r="AE50" s="44">
        <f t="shared" si="11"/>
        <v>-0.77875269529333691</v>
      </c>
      <c r="AF50" s="44">
        <f t="shared" si="11"/>
        <v>-0.78989758790798958</v>
      </c>
      <c r="AG50" s="44">
        <f t="shared" si="11"/>
        <v>-0.63178188526547874</v>
      </c>
      <c r="AH50" s="45"/>
    </row>
    <row r="51" spans="3:34" x14ac:dyDescent="0.35">
      <c r="C51" s="35" t="s">
        <v>3</v>
      </c>
      <c r="D51" s="44">
        <f t="shared" ref="D51:P51" si="12">(D16-$Q$37)/$Q$38</f>
        <v>-0.23171544525289195</v>
      </c>
      <c r="E51" s="44">
        <f t="shared" si="12"/>
        <v>-0.36104694898513162</v>
      </c>
      <c r="F51" s="44">
        <f t="shared" si="12"/>
        <v>-0.38484790012420445</v>
      </c>
      <c r="G51" s="44">
        <f t="shared" si="12"/>
        <v>-0.5626364065230034</v>
      </c>
      <c r="H51" s="44">
        <f t="shared" si="12"/>
        <v>-0.70657483160689116</v>
      </c>
      <c r="I51" s="44">
        <f t="shared" si="12"/>
        <v>-0.89241714706254249</v>
      </c>
      <c r="J51" s="44">
        <f t="shared" si="12"/>
        <v>-1.0103415552091246</v>
      </c>
      <c r="K51" s="44">
        <f t="shared" si="12"/>
        <v>-1.159721643865316</v>
      </c>
      <c r="L51" s="44">
        <f t="shared" si="12"/>
        <v>-1.2044640477222552</v>
      </c>
      <c r="M51" s="44">
        <f t="shared" si="12"/>
        <v>-1.2091919664342232</v>
      </c>
      <c r="N51" s="44">
        <f t="shared" si="12"/>
        <v>-1.297876435160797</v>
      </c>
      <c r="O51" s="44">
        <f t="shared" si="12"/>
        <v>-1.3538456023636611</v>
      </c>
      <c r="P51" s="44">
        <f t="shared" si="12"/>
        <v>-1.5080188203277138</v>
      </c>
      <c r="Q51" s="31"/>
      <c r="S51" s="8"/>
      <c r="T51" s="35" t="s">
        <v>3</v>
      </c>
      <c r="U51" s="44">
        <f t="shared" ref="U51:AG51" si="13">(U16-$AH$37)/$AH$38</f>
        <v>-3.1971156301809951</v>
      </c>
      <c r="V51" s="44">
        <f t="shared" si="13"/>
        <v>-3.0689690557354838</v>
      </c>
      <c r="W51" s="44">
        <f t="shared" si="13"/>
        <v>-3.0273824599719741</v>
      </c>
      <c r="X51" s="44">
        <f t="shared" si="13"/>
        <v>-2.8712752008748601</v>
      </c>
      <c r="Y51" s="44">
        <f t="shared" si="13"/>
        <v>-2.4769114035493045</v>
      </c>
      <c r="Z51" s="44">
        <f t="shared" si="13"/>
        <v>-2.3529786224245273</v>
      </c>
      <c r="AA51" s="44">
        <f t="shared" si="13"/>
        <v>-1.7581642830191762</v>
      </c>
      <c r="AB51" s="44">
        <f t="shared" si="13"/>
        <v>-1.7621811701099699</v>
      </c>
      <c r="AC51" s="44">
        <f t="shared" si="13"/>
        <v>-1.7241388864853957</v>
      </c>
      <c r="AD51" s="44">
        <f t="shared" si="13"/>
        <v>-1.7046451697212504</v>
      </c>
      <c r="AE51" s="44">
        <f t="shared" si="13"/>
        <v>-1.7898268047936665</v>
      </c>
      <c r="AF51" s="44">
        <f t="shared" si="13"/>
        <v>-1.3383995820312502</v>
      </c>
      <c r="AG51" s="44">
        <f t="shared" si="13"/>
        <v>-0.71499445803848627</v>
      </c>
      <c r="AH51" s="45"/>
    </row>
    <row r="52" spans="3:34" x14ac:dyDescent="0.35">
      <c r="C52" s="35" t="s">
        <v>5</v>
      </c>
      <c r="D52" s="44">
        <f t="shared" ref="D52:P52" si="14">(D17-$Q$37)/$Q$38</f>
        <v>1.4046030152938158</v>
      </c>
      <c r="E52" s="44">
        <f t="shared" si="14"/>
        <v>1.4807376939878421</v>
      </c>
      <c r="F52" s="44">
        <f t="shared" si="14"/>
        <v>1.3800653001869043</v>
      </c>
      <c r="G52" s="44">
        <f t="shared" si="14"/>
        <v>1.3095914555236829</v>
      </c>
      <c r="H52" s="44">
        <f t="shared" si="14"/>
        <v>0.81254631182557657</v>
      </c>
      <c r="I52" s="44">
        <f t="shared" si="14"/>
        <v>0.56329929814656976</v>
      </c>
      <c r="J52" s="44">
        <f t="shared" si="14"/>
        <v>0.57547503295089786</v>
      </c>
      <c r="K52" s="44">
        <f t="shared" si="14"/>
        <v>0.28677684973583079</v>
      </c>
      <c r="L52" s="44">
        <f t="shared" si="14"/>
        <v>0.18739241594368652</v>
      </c>
      <c r="M52" s="44">
        <f t="shared" si="14"/>
        <v>3.934895761741692E-2</v>
      </c>
      <c r="N52" s="44">
        <f t="shared" si="14"/>
        <v>-0.1457254646655301</v>
      </c>
      <c r="O52" s="44">
        <f t="shared" si="14"/>
        <v>-0.23609066607367701</v>
      </c>
      <c r="P52" s="44">
        <f t="shared" si="14"/>
        <v>-0.55969136182611179</v>
      </c>
      <c r="Q52" s="31"/>
      <c r="S52" s="8"/>
      <c r="T52" s="35" t="s">
        <v>5</v>
      </c>
      <c r="U52" s="44">
        <f t="shared" ref="U52:AG52" si="15">(U17-$AH$37)/$AH$38</f>
        <v>-1.1854428226131897</v>
      </c>
      <c r="V52" s="44">
        <f t="shared" si="15"/>
        <v>-1.1639406623036479</v>
      </c>
      <c r="W52" s="44">
        <f t="shared" si="15"/>
        <v>-1.2599127587768233</v>
      </c>
      <c r="X52" s="44">
        <f t="shared" si="15"/>
        <v>-1.6403749762685536</v>
      </c>
      <c r="Y52" s="44">
        <f t="shared" si="15"/>
        <v>-1.6961782018337934</v>
      </c>
      <c r="Z52" s="44">
        <f t="shared" si="15"/>
        <v>-1.4593787697069149</v>
      </c>
      <c r="AA52" s="44">
        <f t="shared" si="15"/>
        <v>-1.6939334708124676</v>
      </c>
      <c r="AB52" s="44">
        <f t="shared" si="15"/>
        <v>-1.8053430157130064</v>
      </c>
      <c r="AC52" s="44">
        <f t="shared" si="15"/>
        <v>-1.8470871364604688</v>
      </c>
      <c r="AD52" s="44">
        <f t="shared" si="15"/>
        <v>-1.9230535599716527</v>
      </c>
      <c r="AE52" s="44">
        <f t="shared" si="15"/>
        <v>-2.057501133775272</v>
      </c>
      <c r="AF52" s="44">
        <f t="shared" si="15"/>
        <v>-2.2024241190117451</v>
      </c>
      <c r="AG52" s="44">
        <f t="shared" si="15"/>
        <v>-2.0520665218289045</v>
      </c>
      <c r="AH52" s="45"/>
    </row>
    <row r="53" spans="3:34" x14ac:dyDescent="0.35">
      <c r="C53" s="35" t="s">
        <v>25</v>
      </c>
      <c r="D53" s="44">
        <f t="shared" ref="D53:P53" si="16">(D18-$Q$37)/$Q$38</f>
        <v>3.5661941464538565</v>
      </c>
      <c r="E53" s="44">
        <f t="shared" si="16"/>
        <v>3.1184282343614611</v>
      </c>
      <c r="F53" s="44">
        <f t="shared" si="16"/>
        <v>3.0361398055608753</v>
      </c>
      <c r="G53" s="44">
        <f t="shared" si="16"/>
        <v>3.4760687774566894</v>
      </c>
      <c r="H53" s="44">
        <f t="shared" si="16"/>
        <v>3.0072857460520392</v>
      </c>
      <c r="I53" s="44">
        <f t="shared" si="16"/>
        <v>2.9040644098525323</v>
      </c>
      <c r="J53" s="44">
        <f t="shared" si="16"/>
        <v>2.9338065455168003</v>
      </c>
      <c r="K53" s="44">
        <f t="shared" si="16"/>
        <v>2.7702931242921331</v>
      </c>
      <c r="L53" s="44">
        <f t="shared" si="16"/>
        <v>2.4403218061173337</v>
      </c>
      <c r="M53" s="44">
        <f t="shared" si="16"/>
        <v>2.5934551450087397</v>
      </c>
      <c r="N53" s="44">
        <f t="shared" si="16"/>
        <v>2.4287097962808759</v>
      </c>
      <c r="O53" s="44">
        <f t="shared" si="16"/>
        <v>2.4114366721577944</v>
      </c>
      <c r="P53" s="44">
        <f t="shared" si="16"/>
        <v>2.1137978097250261</v>
      </c>
      <c r="Q53" s="31"/>
      <c r="S53" s="8"/>
      <c r="T53" s="35" t="s">
        <v>25</v>
      </c>
      <c r="U53" s="44">
        <f t="shared" ref="U53:AG53" si="17">(U18-$AH$37)/$AH$38</f>
        <v>-0.14243052261645253</v>
      </c>
      <c r="V53" s="44">
        <f t="shared" si="17"/>
        <v>-9.6630133532208534E-2</v>
      </c>
      <c r="W53" s="44">
        <f t="shared" si="17"/>
        <v>-8.4028134815993458E-2</v>
      </c>
      <c r="X53" s="44">
        <f t="shared" si="17"/>
        <v>-0.31811026096968809</v>
      </c>
      <c r="Y53" s="44">
        <f t="shared" si="17"/>
        <v>-0.11903806249947826</v>
      </c>
      <c r="Z53" s="44">
        <f t="shared" si="17"/>
        <v>-0.38702744144898921</v>
      </c>
      <c r="AA53" s="44">
        <f t="shared" si="17"/>
        <v>-0.28648712044118602</v>
      </c>
      <c r="AB53" s="44">
        <f t="shared" si="17"/>
        <v>-0.27573604028641491</v>
      </c>
      <c r="AC53" s="44">
        <f t="shared" si="17"/>
        <v>-0.3533564761291022</v>
      </c>
      <c r="AD53" s="44">
        <f t="shared" si="17"/>
        <v>-0.42298251903619044</v>
      </c>
      <c r="AE53" s="44">
        <f t="shared" si="17"/>
        <v>-0.51017259765400336</v>
      </c>
      <c r="AF53" s="44">
        <f t="shared" si="17"/>
        <v>-0.47488700124860117</v>
      </c>
      <c r="AG53" s="44">
        <f t="shared" si="17"/>
        <v>-0.58460315257164863</v>
      </c>
      <c r="AH53" s="45"/>
    </row>
    <row r="54" spans="3:34" x14ac:dyDescent="0.35">
      <c r="C54" s="36" t="s">
        <v>9</v>
      </c>
      <c r="D54" s="44">
        <f t="shared" ref="D54:P54" si="18">(D19-$Q$37)/$Q$38</f>
        <v>-0.31911051816010672</v>
      </c>
      <c r="E54" s="44">
        <f t="shared" si="18"/>
        <v>-0.33676622805421846</v>
      </c>
      <c r="F54" s="44">
        <f t="shared" si="18"/>
        <v>-0.32923961269709812</v>
      </c>
      <c r="G54" s="44">
        <f t="shared" si="18"/>
        <v>-0.3956660418839783</v>
      </c>
      <c r="H54" s="44">
        <f t="shared" si="18"/>
        <v>-0.48618539036415032</v>
      </c>
      <c r="I54" s="44">
        <f t="shared" si="18"/>
        <v>-0.4956607722805369</v>
      </c>
      <c r="J54" s="44">
        <f t="shared" si="18"/>
        <v>-0.55739620211140173</v>
      </c>
      <c r="K54" s="44">
        <f t="shared" si="18"/>
        <v>-0.72724526440330695</v>
      </c>
      <c r="L54" s="44">
        <f t="shared" si="18"/>
        <v>-0.81911469950111382</v>
      </c>
      <c r="M54" s="44">
        <f t="shared" si="18"/>
        <v>-0.79791554051562619</v>
      </c>
      <c r="N54" s="44">
        <f t="shared" si="18"/>
        <v>-0.86781130976471055</v>
      </c>
      <c r="O54" s="44">
        <f t="shared" si="18"/>
        <v>-0.98621559221764366</v>
      </c>
      <c r="P54" s="44">
        <f t="shared" si="18"/>
        <v>-1.1674208772480767</v>
      </c>
      <c r="Q54" s="31"/>
      <c r="S54" s="8"/>
      <c r="T54" s="36" t="s">
        <v>9</v>
      </c>
      <c r="U54" s="44">
        <f t="shared" ref="U54:AG54" si="19">(U19-$AH$37)/$AH$38</f>
        <v>-0.25695118595005695</v>
      </c>
      <c r="V54" s="44">
        <f t="shared" si="19"/>
        <v>-0.24360094356006667</v>
      </c>
      <c r="W54" s="44">
        <f t="shared" si="19"/>
        <v>-0.24777535563481271</v>
      </c>
      <c r="X54" s="44">
        <f t="shared" si="19"/>
        <v>-0.32610465390528709</v>
      </c>
      <c r="Y54" s="44">
        <f t="shared" si="19"/>
        <v>-0.31082473046187642</v>
      </c>
      <c r="Z54" s="44">
        <f t="shared" si="19"/>
        <v>-0.34453507702775149</v>
      </c>
      <c r="AA54" s="44">
        <f t="shared" si="19"/>
        <v>-0.35103298261579985</v>
      </c>
      <c r="AB54" s="44">
        <f t="shared" si="19"/>
        <v>-0.420383356800971</v>
      </c>
      <c r="AC54" s="44">
        <f t="shared" si="19"/>
        <v>-0.43330040548509152</v>
      </c>
      <c r="AD54" s="44">
        <f t="shared" si="19"/>
        <v>-0.37501616142259675</v>
      </c>
      <c r="AE54" s="44">
        <f t="shared" si="19"/>
        <v>-0.32000056077712041</v>
      </c>
      <c r="AF54" s="44">
        <f t="shared" si="19"/>
        <v>-0.39911748396735808</v>
      </c>
      <c r="AG54" s="44">
        <f t="shared" si="19"/>
        <v>-0.36788815589873769</v>
      </c>
      <c r="AH54" s="45"/>
    </row>
    <row r="55" spans="3:34" x14ac:dyDescent="0.35">
      <c r="C55" s="36" t="s">
        <v>4</v>
      </c>
      <c r="D55" s="44">
        <f t="shared" ref="D55:P55" si="20">(D20-$Q$37)/$Q$38</f>
        <v>-0.22506674452437314</v>
      </c>
      <c r="E55" s="44">
        <f t="shared" si="20"/>
        <v>-0.17105395174089499</v>
      </c>
      <c r="F55" s="44">
        <f t="shared" si="20"/>
        <v>-0.14395107305764115</v>
      </c>
      <c r="G55" s="44">
        <f t="shared" si="20"/>
        <v>-0.13866569396269346</v>
      </c>
      <c r="H55" s="44">
        <f t="shared" si="20"/>
        <v>-0.40628370326002688</v>
      </c>
      <c r="I55" s="44">
        <f t="shared" si="20"/>
        <v>-0.47930410665930773</v>
      </c>
      <c r="J55" s="44">
        <f t="shared" si="20"/>
        <v>-0.46992247109187713</v>
      </c>
      <c r="K55" s="44">
        <f t="shared" si="20"/>
        <v>-0.68278006036972161</v>
      </c>
      <c r="L55" s="44">
        <f t="shared" si="20"/>
        <v>-0.77758284516941867</v>
      </c>
      <c r="M55" s="44">
        <f t="shared" si="20"/>
        <v>-0.79697859798960669</v>
      </c>
      <c r="N55" s="44">
        <f t="shared" si="20"/>
        <v>-0.85652116964316816</v>
      </c>
      <c r="O55" s="44">
        <f t="shared" si="20"/>
        <v>-0.99376222762518307</v>
      </c>
      <c r="P55" s="44">
        <f t="shared" si="20"/>
        <v>-1.0717293461656443</v>
      </c>
      <c r="Q55" s="31"/>
      <c r="S55" s="8"/>
      <c r="T55" s="36" t="s">
        <v>4</v>
      </c>
      <c r="U55" s="44">
        <f t="shared" ref="U55:AG55" si="21">(U20-$AH$37)/$AH$38</f>
        <v>6.2194431538089477E-2</v>
      </c>
      <c r="V55" s="44">
        <f t="shared" si="21"/>
        <v>0.15092037874944114</v>
      </c>
      <c r="W55" s="44">
        <f t="shared" si="21"/>
        <v>0.16407371490949074</v>
      </c>
      <c r="X55" s="44">
        <f t="shared" si="21"/>
        <v>0.12032115061663141</v>
      </c>
      <c r="Y55" s="44">
        <f t="shared" si="21"/>
        <v>0.19156182460923488</v>
      </c>
      <c r="Z55" s="44">
        <f t="shared" si="21"/>
        <v>0.1684844144601661</v>
      </c>
      <c r="AA55" s="44">
        <f t="shared" si="21"/>
        <v>0.21558438466201982</v>
      </c>
      <c r="AB55" s="44">
        <f t="shared" si="21"/>
        <v>0.19069543719749515</v>
      </c>
      <c r="AC55" s="44">
        <f t="shared" si="21"/>
        <v>0.20459701703131966</v>
      </c>
      <c r="AD55" s="44">
        <f t="shared" si="21"/>
        <v>0.26839463553215859</v>
      </c>
      <c r="AE55" s="44">
        <f t="shared" si="21"/>
        <v>0.27654655345171025</v>
      </c>
      <c r="AF55" s="44">
        <f t="shared" si="21"/>
        <v>0.25614706802983711</v>
      </c>
      <c r="AG55" s="44">
        <f t="shared" si="21"/>
        <v>0.42032748255452634</v>
      </c>
      <c r="AH55" s="45"/>
    </row>
    <row r="56" spans="3:34" x14ac:dyDescent="0.35">
      <c r="C56" s="35" t="s">
        <v>7</v>
      </c>
      <c r="D56" s="44">
        <f t="shared" ref="D56:P56" si="22">(D21-$Q$37)/$Q$38</f>
        <v>-0.20181483162579514</v>
      </c>
      <c r="E56" s="44">
        <f t="shared" si="22"/>
        <v>-0.37323643463245393</v>
      </c>
      <c r="F56" s="44">
        <f t="shared" si="22"/>
        <v>-0.261870341762165</v>
      </c>
      <c r="G56" s="44">
        <f t="shared" si="22"/>
        <v>-0.27268245156928722</v>
      </c>
      <c r="H56" s="44">
        <f t="shared" si="22"/>
        <v>-0.22784160738483114</v>
      </c>
      <c r="I56" s="44">
        <f t="shared" si="22"/>
        <v>-0.62003566788862585</v>
      </c>
      <c r="J56" s="44">
        <f t="shared" si="22"/>
        <v>-0.71889021828031519</v>
      </c>
      <c r="K56" s="44">
        <f t="shared" si="22"/>
        <v>-0.75145690123968811</v>
      </c>
      <c r="L56" s="44">
        <f t="shared" si="22"/>
        <v>-0.70842917923618032</v>
      </c>
      <c r="M56" s="44">
        <f t="shared" si="22"/>
        <v>-0.54379728851450937</v>
      </c>
      <c r="N56" s="44">
        <f t="shared" si="22"/>
        <v>-0.66776033238282273</v>
      </c>
      <c r="O56" s="44">
        <f t="shared" si="22"/>
        <v>-0.75275297534354979</v>
      </c>
      <c r="P56" s="44">
        <f t="shared" si="22"/>
        <v>-0.8336863614655633</v>
      </c>
      <c r="Q56" s="31"/>
      <c r="S56" s="8"/>
      <c r="T56" s="35" t="s">
        <v>7</v>
      </c>
      <c r="U56" s="44">
        <f t="shared" ref="U56:AG56" si="23">(U21-$AH$37)/$AH$38</f>
        <v>0.54823776952410941</v>
      </c>
      <c r="V56" s="44">
        <f t="shared" si="23"/>
        <v>0.62924499252177946</v>
      </c>
      <c r="W56" s="44">
        <f t="shared" si="23"/>
        <v>0.40973392738370784</v>
      </c>
      <c r="X56" s="44">
        <f t="shared" si="23"/>
        <v>0.45868481614700607</v>
      </c>
      <c r="Y56" s="44">
        <f t="shared" si="23"/>
        <v>0.30482228807121792</v>
      </c>
      <c r="Z56" s="44">
        <f t="shared" si="23"/>
        <v>0.35255235820888203</v>
      </c>
      <c r="AA56" s="44">
        <f t="shared" si="23"/>
        <v>0.18955338106383801</v>
      </c>
      <c r="AB56" s="44">
        <f t="shared" si="23"/>
        <v>0.33546089745001545</v>
      </c>
      <c r="AC56" s="44">
        <f t="shared" si="23"/>
        <v>0.55568082501587368</v>
      </c>
      <c r="AD56" s="44">
        <f t="shared" si="23"/>
        <v>0.62908746753782652</v>
      </c>
      <c r="AE56" s="44">
        <f t="shared" si="23"/>
        <v>0.56493541782309409</v>
      </c>
      <c r="AF56" s="44">
        <f t="shared" si="23"/>
        <v>0.54126728898420262</v>
      </c>
      <c r="AG56" s="44">
        <f t="shared" si="23"/>
        <v>0.67630558147764475</v>
      </c>
      <c r="AH56" s="45"/>
    </row>
    <row r="57" spans="3:34" x14ac:dyDescent="0.35">
      <c r="C57" s="35" t="s">
        <v>16</v>
      </c>
      <c r="D57" s="44">
        <f t="shared" ref="D57:P57" si="24">(D22-$Q$37)/$Q$38</f>
        <v>0.37854992281305183</v>
      </c>
      <c r="E57" s="44">
        <f t="shared" si="24"/>
        <v>0.24762437155086989</v>
      </c>
      <c r="F57" s="44">
        <f t="shared" si="24"/>
        <v>0.18234074096393899</v>
      </c>
      <c r="G57" s="44">
        <f t="shared" si="24"/>
        <v>-3.0109724422232986E-2</v>
      </c>
      <c r="H57" s="44">
        <f t="shared" si="24"/>
        <v>-0.14250198350473006</v>
      </c>
      <c r="I57" s="44">
        <f t="shared" si="24"/>
        <v>-0.42035953231207418</v>
      </c>
      <c r="J57" s="44">
        <f t="shared" si="24"/>
        <v>-0.3533459522507747</v>
      </c>
      <c r="K57" s="44">
        <f t="shared" si="24"/>
        <v>-0.43141253111898314</v>
      </c>
      <c r="L57" s="44">
        <f t="shared" si="24"/>
        <v>-0.46183292998603998</v>
      </c>
      <c r="M57" s="44">
        <f t="shared" si="24"/>
        <v>-0.33484411217391635</v>
      </c>
      <c r="N57" s="44">
        <f t="shared" si="24"/>
        <v>-0.308057797809071</v>
      </c>
      <c r="O57" s="44">
        <f t="shared" si="24"/>
        <v>-0.39609093741772672</v>
      </c>
      <c r="P57" s="44">
        <f t="shared" si="24"/>
        <v>-0.51156654656014711</v>
      </c>
      <c r="Q57" s="31"/>
      <c r="S57" s="8"/>
      <c r="T57" s="35" t="s">
        <v>16</v>
      </c>
      <c r="U57" s="44">
        <f t="shared" ref="U57:AG57" si="25">(U22-$AH$37)/$AH$38</f>
        <v>0.13489221163225526</v>
      </c>
      <c r="V57" s="44">
        <f t="shared" si="25"/>
        <v>0.22259424644791434</v>
      </c>
      <c r="W57" s="44">
        <f t="shared" si="25"/>
        <v>2.5097297817231377E-2</v>
      </c>
      <c r="X57" s="44">
        <f t="shared" si="25"/>
        <v>-2.642245991513715E-4</v>
      </c>
      <c r="Y57" s="44">
        <f t="shared" si="25"/>
        <v>-0.2624251791424127</v>
      </c>
      <c r="Z57" s="44">
        <f t="shared" si="25"/>
        <v>-0.26742659738291064</v>
      </c>
      <c r="AA57" s="44">
        <f t="shared" si="25"/>
        <v>-0.26837174728662683</v>
      </c>
      <c r="AB57" s="44">
        <f t="shared" si="25"/>
        <v>0.11453210745637019</v>
      </c>
      <c r="AC57" s="44">
        <f t="shared" si="25"/>
        <v>-0.12057393109301703</v>
      </c>
      <c r="AD57" s="44">
        <f t="shared" si="25"/>
        <v>-4.3859263908057826E-2</v>
      </c>
      <c r="AE57" s="44">
        <f t="shared" si="25"/>
        <v>0.22479959622325216</v>
      </c>
      <c r="AF57" s="44">
        <f t="shared" si="25"/>
        <v>4.6717601864737821E-2</v>
      </c>
      <c r="AG57" s="44">
        <f t="shared" si="25"/>
        <v>0.50279181165375841</v>
      </c>
      <c r="AH57" s="45"/>
    </row>
    <row r="58" spans="3:34" x14ac:dyDescent="0.35">
      <c r="C58" s="35" t="s">
        <v>6</v>
      </c>
      <c r="D58" s="44">
        <f t="shared" ref="D58:P58" si="26">(D23-$Q$37)/$Q$38</f>
        <v>-0.59972172501033894</v>
      </c>
      <c r="E58" s="44">
        <f t="shared" si="26"/>
        <v>-0.41022081259002197</v>
      </c>
      <c r="F58" s="44">
        <f t="shared" si="26"/>
        <v>-0.48317753903662691</v>
      </c>
      <c r="G58" s="44">
        <f t="shared" si="26"/>
        <v>-0.755410489563896</v>
      </c>
      <c r="H58" s="44">
        <f t="shared" si="26"/>
        <v>-0.9659340478499735</v>
      </c>
      <c r="I58" s="44">
        <f t="shared" si="26"/>
        <v>-1.0865989989628113</v>
      </c>
      <c r="J58" s="44">
        <f t="shared" si="26"/>
        <v>-1.0811019963854895</v>
      </c>
      <c r="K58" s="44">
        <f t="shared" si="26"/>
        <v>-1.2078555513909957</v>
      </c>
      <c r="L58" s="44">
        <f t="shared" si="26"/>
        <v>-1.9028250313853858</v>
      </c>
      <c r="M58" s="44">
        <f t="shared" si="26"/>
        <v>-1.8044543783131557</v>
      </c>
      <c r="N58" s="44">
        <f t="shared" si="26"/>
        <v>-1.9611032163088431</v>
      </c>
      <c r="O58" s="44">
        <f t="shared" si="26"/>
        <v>-2.038870519895938</v>
      </c>
      <c r="P58" s="44">
        <f t="shared" si="26"/>
        <v>-2.1313724187554963</v>
      </c>
      <c r="Q58" s="31"/>
      <c r="S58" s="8"/>
      <c r="T58" s="35" t="s">
        <v>6</v>
      </c>
      <c r="U58" s="44">
        <f t="shared" ref="U58:AG58" si="27">(U23-$AH$37)/$AH$38</f>
        <v>1.2060621025105354</v>
      </c>
      <c r="V58" s="44">
        <f t="shared" si="27"/>
        <v>1.3025461551815571</v>
      </c>
      <c r="W58" s="44">
        <f t="shared" si="27"/>
        <v>1.2161437014835075</v>
      </c>
      <c r="X58" s="44">
        <f t="shared" si="27"/>
        <v>1.2030691278154346</v>
      </c>
      <c r="Y58" s="44">
        <f t="shared" si="27"/>
        <v>1.3153056788817248</v>
      </c>
      <c r="Z58" s="44">
        <f t="shared" si="27"/>
        <v>1.0536172992903214</v>
      </c>
      <c r="AA58" s="44">
        <f t="shared" si="27"/>
        <v>1.3656349112546089</v>
      </c>
      <c r="AB58" s="44">
        <f t="shared" si="27"/>
        <v>1.1498256832394258</v>
      </c>
      <c r="AC58" s="44">
        <f t="shared" si="27"/>
        <v>1.2526501165145432</v>
      </c>
      <c r="AD58" s="44">
        <f t="shared" si="27"/>
        <v>0.47522493946203842</v>
      </c>
      <c r="AE58" s="44">
        <f t="shared" si="27"/>
        <v>0.4016213907101448</v>
      </c>
      <c r="AF58" s="44">
        <f t="shared" si="27"/>
        <v>0.42367488846352069</v>
      </c>
      <c r="AG58" s="44">
        <f t="shared" si="27"/>
        <v>0.45124176065524124</v>
      </c>
      <c r="AH58" s="45"/>
    </row>
    <row r="59" spans="3:34" x14ac:dyDescent="0.35">
      <c r="C59" s="36" t="s">
        <v>11</v>
      </c>
      <c r="D59" s="44">
        <f t="shared" ref="D59:P59" si="28">(D24-$Q$37)/$Q$38</f>
        <v>-0.2167425563893576</v>
      </c>
      <c r="E59" s="44">
        <f t="shared" si="28"/>
        <v>-0.2810865874441375</v>
      </c>
      <c r="F59" s="44">
        <f t="shared" si="28"/>
        <v>-0.36436323109011498</v>
      </c>
      <c r="G59" s="44">
        <f t="shared" si="28"/>
        <v>-0.45684957469144116</v>
      </c>
      <c r="H59" s="44">
        <f t="shared" si="28"/>
        <v>-0.64445029765638695</v>
      </c>
      <c r="I59" s="44">
        <f t="shared" si="28"/>
        <v>-0.75967162121664089</v>
      </c>
      <c r="J59" s="44">
        <f t="shared" si="28"/>
        <v>-0.78308152923649821</v>
      </c>
      <c r="K59" s="44">
        <f t="shared" si="28"/>
        <v>-0.83094170044165394</v>
      </c>
      <c r="L59" s="44">
        <f t="shared" si="28"/>
        <v>-0.93225931140453067</v>
      </c>
      <c r="M59" s="44">
        <f t="shared" si="28"/>
        <v>-1.0181090511090007</v>
      </c>
      <c r="N59" s="44">
        <f t="shared" si="28"/>
        <v>-1.0194624692243937</v>
      </c>
      <c r="O59" s="44">
        <f t="shared" si="28"/>
        <v>-1.0238540519672275</v>
      </c>
      <c r="P59" s="44">
        <f t="shared" si="28"/>
        <v>-1.0938142567698956</v>
      </c>
      <c r="Q59" s="31"/>
      <c r="S59" s="8"/>
      <c r="T59" s="36" t="s">
        <v>11</v>
      </c>
      <c r="U59" s="44">
        <f t="shared" ref="U59:AG59" si="29">(U24-$AH$37)/$AH$38</f>
        <v>1.0264836208044708</v>
      </c>
      <c r="V59" s="44">
        <f t="shared" si="29"/>
        <v>1.0186861340988129</v>
      </c>
      <c r="W59" s="44">
        <f t="shared" si="29"/>
        <v>0.93886034848078803</v>
      </c>
      <c r="X59" s="44">
        <f t="shared" si="29"/>
        <v>1.0095103037835687</v>
      </c>
      <c r="Y59" s="44">
        <f t="shared" si="29"/>
        <v>0.96154394616997485</v>
      </c>
      <c r="Z59" s="44">
        <f t="shared" si="29"/>
        <v>0.87317243017251678</v>
      </c>
      <c r="AA59" s="44">
        <f t="shared" si="29"/>
        <v>0.77972073344258486</v>
      </c>
      <c r="AB59" s="44">
        <f t="shared" si="29"/>
        <v>0.74329308090352575</v>
      </c>
      <c r="AC59" s="44">
        <f t="shared" si="29"/>
        <v>0.79129881976310734</v>
      </c>
      <c r="AD59" s="44">
        <f t="shared" si="29"/>
        <v>0.81583333601373864</v>
      </c>
      <c r="AE59" s="44">
        <f t="shared" si="29"/>
        <v>0.78929037621771048</v>
      </c>
      <c r="AF59" s="44">
        <f t="shared" si="29"/>
        <v>0.76404699753929195</v>
      </c>
      <c r="AG59" s="44">
        <f t="shared" si="29"/>
        <v>0.80917790544173718</v>
      </c>
      <c r="AH59" s="45"/>
    </row>
    <row r="60" spans="3:34" x14ac:dyDescent="0.35">
      <c r="C60" s="36" t="s">
        <v>13</v>
      </c>
      <c r="D60" s="44">
        <f t="shared" ref="D60:P60" si="30">(D25-$Q$37)/$Q$38</f>
        <v>1.4140961211713545</v>
      </c>
      <c r="E60" s="44">
        <f t="shared" si="30"/>
        <v>0.93672362665813302</v>
      </c>
      <c r="F60" s="44">
        <f t="shared" si="30"/>
        <v>1.5203508812319768</v>
      </c>
      <c r="G60" s="44">
        <f t="shared" si="30"/>
        <v>1.843213275200867</v>
      </c>
      <c r="H60" s="44">
        <f t="shared" si="30"/>
        <v>0.98723026466333108</v>
      </c>
      <c r="I60" s="44">
        <f t="shared" si="30"/>
        <v>0.90075045960518607</v>
      </c>
      <c r="J60" s="44">
        <f t="shared" si="30"/>
        <v>0.66223438589611117</v>
      </c>
      <c r="K60" s="44">
        <f t="shared" si="30"/>
        <v>0.62945316760033077</v>
      </c>
      <c r="L60" s="44">
        <f t="shared" si="30"/>
        <v>0.43899484012517498</v>
      </c>
      <c r="M60" s="44">
        <f t="shared" si="30"/>
        <v>0.36532400565188422</v>
      </c>
      <c r="N60" s="44">
        <f t="shared" si="30"/>
        <v>0.39673141188007932</v>
      </c>
      <c r="O60" s="44">
        <f t="shared" si="30"/>
        <v>0.35267655040418894</v>
      </c>
      <c r="P60" s="44">
        <f t="shared" si="30"/>
        <v>0.17145705264261796</v>
      </c>
      <c r="Q60" s="31"/>
      <c r="S60" s="8"/>
      <c r="T60" s="36" t="s">
        <v>13</v>
      </c>
      <c r="U60" s="44">
        <f t="shared" ref="U60:AG60" si="31">(U25-$AH$37)/$AH$38</f>
        <v>0.21822292814322736</v>
      </c>
      <c r="V60" s="44">
        <f t="shared" si="31"/>
        <v>7.4363236548434825E-2</v>
      </c>
      <c r="W60" s="44">
        <f t="shared" si="31"/>
        <v>0.13682189268567568</v>
      </c>
      <c r="X60" s="44">
        <f t="shared" si="31"/>
        <v>-0.44861971017449032</v>
      </c>
      <c r="Y60" s="44">
        <f t="shared" si="31"/>
        <v>0.1152409698841573</v>
      </c>
      <c r="Z60" s="44">
        <f t="shared" si="31"/>
        <v>-2.1608859924740695E-2</v>
      </c>
      <c r="AA60" s="44">
        <f t="shared" si="31"/>
        <v>-4.149638914876741E-2</v>
      </c>
      <c r="AB60" s="44">
        <f t="shared" si="31"/>
        <v>-0.64367502155390666</v>
      </c>
      <c r="AC60" s="44">
        <f t="shared" si="31"/>
        <v>-0.22674577027712886</v>
      </c>
      <c r="AD60" s="44">
        <f t="shared" si="31"/>
        <v>-0.38533404787149783</v>
      </c>
      <c r="AE60" s="44">
        <f t="shared" si="31"/>
        <v>-0.50737652918884324</v>
      </c>
      <c r="AF60" s="44">
        <f t="shared" si="31"/>
        <v>-0.49713740523191829</v>
      </c>
      <c r="AG60" s="44">
        <f t="shared" si="31"/>
        <v>-0.5109208413277786</v>
      </c>
      <c r="AH60" s="45"/>
    </row>
    <row r="61" spans="3:34" x14ac:dyDescent="0.35">
      <c r="C61" s="35" t="s">
        <v>14</v>
      </c>
      <c r="D61" s="44">
        <f t="shared" ref="D61:P61" si="32">(D26-$Q$37)/$Q$38</f>
        <v>0.58511288689138985</v>
      </c>
      <c r="E61" s="44">
        <f t="shared" si="32"/>
        <v>0.2888255443816774</v>
      </c>
      <c r="F61" s="44">
        <f t="shared" si="32"/>
        <v>0.46166283942704944</v>
      </c>
      <c r="G61" s="44">
        <f t="shared" si="32"/>
        <v>0.2590642862617708</v>
      </c>
      <c r="H61" s="44">
        <f t="shared" si="32"/>
        <v>-6.7646908508663922E-2</v>
      </c>
      <c r="I61" s="44">
        <f t="shared" si="32"/>
        <v>-0.18443059632957159</v>
      </c>
      <c r="J61" s="44">
        <f t="shared" si="32"/>
        <v>-0.39449659898670669</v>
      </c>
      <c r="K61" s="44">
        <f t="shared" si="32"/>
        <v>-0.40521311074148514</v>
      </c>
      <c r="L61" s="44">
        <f t="shared" si="32"/>
        <v>-0.49694923664093132</v>
      </c>
      <c r="M61" s="44">
        <f t="shared" si="32"/>
        <v>-0.366741795031719</v>
      </c>
      <c r="N61" s="44">
        <f t="shared" si="32"/>
        <v>-0.3471586933008256</v>
      </c>
      <c r="O61" s="44">
        <f t="shared" si="32"/>
        <v>-0.37103587998660337</v>
      </c>
      <c r="P61" s="44">
        <f t="shared" si="32"/>
        <v>-0.51224407425998408</v>
      </c>
      <c r="Q61" s="31"/>
      <c r="S61" s="8"/>
      <c r="T61" s="35" t="s">
        <v>14</v>
      </c>
      <c r="U61" s="44">
        <f t="shared" ref="U61:AG61" si="33">(U26-$AH$37)/$AH$38</f>
        <v>8.5626272901051806E-2</v>
      </c>
      <c r="V61" s="44">
        <f t="shared" si="33"/>
        <v>-3.6258683432340705E-2</v>
      </c>
      <c r="W61" s="44">
        <f t="shared" si="33"/>
        <v>-0.33027906598003343</v>
      </c>
      <c r="X61" s="44">
        <f t="shared" si="33"/>
        <v>0.87065203042927408</v>
      </c>
      <c r="Y61" s="44">
        <f t="shared" si="33"/>
        <v>0.85328490094849008</v>
      </c>
      <c r="Z61" s="44">
        <f t="shared" si="33"/>
        <v>0.81114696774114625</v>
      </c>
      <c r="AA61" s="44">
        <f t="shared" si="33"/>
        <v>0.73325086317654153</v>
      </c>
      <c r="AB61" s="44">
        <f t="shared" si="33"/>
        <v>0.70879510941788681</v>
      </c>
      <c r="AC61" s="44">
        <f t="shared" si="33"/>
        <v>0.72915521359377167</v>
      </c>
      <c r="AD61" s="44">
        <f t="shared" si="33"/>
        <v>0.70284854127367302</v>
      </c>
      <c r="AE61" s="44">
        <f t="shared" si="33"/>
        <v>0.59183280883301581</v>
      </c>
      <c r="AF61" s="44">
        <f t="shared" si="33"/>
        <v>0.66791737608216439</v>
      </c>
      <c r="AG61" s="44">
        <f t="shared" si="33"/>
        <v>0.71990062078655126</v>
      </c>
      <c r="AH61" s="45"/>
    </row>
    <row r="62" spans="3:34" x14ac:dyDescent="0.35">
      <c r="C62" s="35" t="s">
        <v>15</v>
      </c>
      <c r="D62" s="44">
        <f t="shared" ref="D62:P62" si="34">(D27-$Q$37)/$Q$38</f>
        <v>2.5033135685137382</v>
      </c>
      <c r="E62" s="44">
        <f t="shared" si="34"/>
        <v>2.5083267734752117</v>
      </c>
      <c r="F62" s="44">
        <f t="shared" si="34"/>
        <v>2.4030768410851246</v>
      </c>
      <c r="G62" s="44">
        <f t="shared" si="34"/>
        <v>2.4673239477842919</v>
      </c>
      <c r="H62" s="44">
        <f t="shared" si="34"/>
        <v>2.0272332416219041</v>
      </c>
      <c r="I62" s="44">
        <f t="shared" si="34"/>
        <v>1.7263260119849158</v>
      </c>
      <c r="J62" s="44">
        <f t="shared" si="34"/>
        <v>1.4295504947589259</v>
      </c>
      <c r="K62" s="44">
        <f t="shared" si="34"/>
        <v>0.82024916869981268</v>
      </c>
      <c r="L62" s="44">
        <f t="shared" si="34"/>
        <v>0.37405865803659322</v>
      </c>
      <c r="M62" s="44">
        <f t="shared" si="34"/>
        <v>0.20678884584707444</v>
      </c>
      <c r="N62" s="44">
        <f t="shared" si="34"/>
        <v>0.21413453400214053</v>
      </c>
      <c r="O62" s="44">
        <f t="shared" si="34"/>
        <v>0.2466534336539013</v>
      </c>
      <c r="P62" s="44">
        <f t="shared" si="34"/>
        <v>0.15723987306876427</v>
      </c>
      <c r="Q62" s="31"/>
      <c r="S62" s="8"/>
      <c r="T62" s="35" t="s">
        <v>15</v>
      </c>
      <c r="U62" s="44">
        <f t="shared" ref="U62:AG62" si="35">(U27-$AH$37)/$AH$38</f>
        <v>1.5645495847408661</v>
      </c>
      <c r="V62" s="44">
        <f t="shared" si="35"/>
        <v>1.5951094316276875</v>
      </c>
      <c r="W62" s="44">
        <f t="shared" si="35"/>
        <v>1.5976298313709303</v>
      </c>
      <c r="X62" s="44">
        <f t="shared" si="35"/>
        <v>1.5787662145425958</v>
      </c>
      <c r="Y62" s="44">
        <f t="shared" si="35"/>
        <v>1.5893597697134143</v>
      </c>
      <c r="Z62" s="44">
        <f t="shared" si="35"/>
        <v>1.5979055000928477</v>
      </c>
      <c r="AA62" s="44">
        <f t="shared" si="35"/>
        <v>1.583137532847283</v>
      </c>
      <c r="AB62" s="44">
        <f t="shared" si="35"/>
        <v>1.5584848728586871</v>
      </c>
      <c r="AC62" s="44">
        <f t="shared" si="35"/>
        <v>1.5349742690037487</v>
      </c>
      <c r="AD62" s="44">
        <f t="shared" si="35"/>
        <v>1.5442288618109692</v>
      </c>
      <c r="AE62" s="44">
        <f t="shared" si="35"/>
        <v>1.523829376389096</v>
      </c>
      <c r="AF62" s="44">
        <f t="shared" si="35"/>
        <v>1.5053201907746552</v>
      </c>
      <c r="AG62" s="44">
        <f t="shared" si="35"/>
        <v>1.5040599909030337</v>
      </c>
      <c r="AH62" s="45"/>
    </row>
    <row r="63" spans="3:34" x14ac:dyDescent="0.35">
      <c r="C63" s="35" t="s">
        <v>17</v>
      </c>
      <c r="D63" s="44">
        <f t="shared" ref="D63:P63" si="36">(D28-$Q$37)/$Q$38</f>
        <v>-1.5287542110298917</v>
      </c>
      <c r="E63" s="44">
        <f t="shared" si="36"/>
        <v>-1.4517469729084032</v>
      </c>
      <c r="F63" s="44">
        <f t="shared" si="36"/>
        <v>-1.653834752054915</v>
      </c>
      <c r="G63" s="44">
        <f t="shared" si="36"/>
        <v>-1.6218592997513348</v>
      </c>
      <c r="H63" s="44">
        <f t="shared" si="36"/>
        <v>-1.6967650820273128</v>
      </c>
      <c r="I63" s="44">
        <f t="shared" si="36"/>
        <v>-1.7236511610696308</v>
      </c>
      <c r="J63" s="44">
        <f t="shared" si="36"/>
        <v>-1.7498592263527657</v>
      </c>
      <c r="K63" s="44">
        <f t="shared" si="36"/>
        <v>-1.8375910336724655</v>
      </c>
      <c r="L63" s="44">
        <f t="shared" si="36"/>
        <v>-1.980625168707369</v>
      </c>
      <c r="M63" s="44">
        <f t="shared" si="36"/>
        <v>-2.0536275112948283</v>
      </c>
      <c r="N63" s="44">
        <f t="shared" si="36"/>
        <v>-2.084887312502314</v>
      </c>
      <c r="O63" s="44">
        <f t="shared" si="36"/>
        <v>-2.1119653954709818</v>
      </c>
      <c r="P63" s="44">
        <f t="shared" si="36"/>
        <v>-2.1545083910921963</v>
      </c>
      <c r="Q63" s="31"/>
      <c r="S63" s="8"/>
      <c r="T63" s="35" t="s">
        <v>17</v>
      </c>
      <c r="U63" s="44">
        <f t="shared" ref="U63:AG63" si="37">(U28-$AH$37)/$AH$38</f>
        <v>1.6941532652879403</v>
      </c>
      <c r="V63" s="44">
        <f t="shared" si="37"/>
        <v>1.6939957403039874</v>
      </c>
      <c r="W63" s="44">
        <f t="shared" si="37"/>
        <v>1.692971827908295</v>
      </c>
      <c r="X63" s="44">
        <f t="shared" si="37"/>
        <v>1.6579225189788218</v>
      </c>
      <c r="Y63" s="44">
        <f t="shared" si="37"/>
        <v>1.7470816598960432</v>
      </c>
      <c r="Z63" s="44">
        <f t="shared" si="37"/>
        <v>1.7342039924579111</v>
      </c>
      <c r="AA63" s="44">
        <f t="shared" si="37"/>
        <v>1.8588850172564637</v>
      </c>
      <c r="AB63" s="44">
        <f t="shared" si="37"/>
        <v>1.6036157807611324</v>
      </c>
      <c r="AC63" s="44">
        <f t="shared" si="37"/>
        <v>1.5893991509594028</v>
      </c>
      <c r="AD63" s="44">
        <f t="shared" si="37"/>
        <v>1.7382602607946926</v>
      </c>
      <c r="AE63" s="44">
        <f t="shared" si="37"/>
        <v>1.8160776028673211</v>
      </c>
      <c r="AF63" s="44">
        <f t="shared" si="37"/>
        <v>1.5979448813388359</v>
      </c>
      <c r="AG63" s="44">
        <f t="shared" si="37"/>
        <v>1.584515876456869</v>
      </c>
      <c r="AH63" s="45"/>
    </row>
    <row r="64" spans="3:34" x14ac:dyDescent="0.35">
      <c r="C64" s="35" t="s">
        <v>18</v>
      </c>
      <c r="D64" s="44">
        <f t="shared" ref="D64:P64" si="38">(D29-$Q$37)/$Q$38</f>
        <v>7.9620563906200897E-2</v>
      </c>
      <c r="E64" s="44">
        <f t="shared" si="38"/>
        <v>2.9108803667321393E-3</v>
      </c>
      <c r="F64" s="44">
        <f t="shared" si="38"/>
        <v>0.11390882951993957</v>
      </c>
      <c r="G64" s="44">
        <f t="shared" si="38"/>
        <v>0.25761670260621911</v>
      </c>
      <c r="H64" s="44">
        <f t="shared" si="38"/>
        <v>-2.0997461115386112E-2</v>
      </c>
      <c r="I64" s="44">
        <f t="shared" si="38"/>
        <v>-0.13465691803639299</v>
      </c>
      <c r="J64" s="44">
        <f t="shared" si="38"/>
        <v>-0.23558330834606803</v>
      </c>
      <c r="K64" s="44">
        <f t="shared" si="38"/>
        <v>-0.47763773115917058</v>
      </c>
      <c r="L64" s="44">
        <f t="shared" si="38"/>
        <v>-0.56954884445605669</v>
      </c>
      <c r="M64" s="44">
        <f t="shared" si="38"/>
        <v>-0.48200194149440573</v>
      </c>
      <c r="N64" s="44">
        <f t="shared" si="38"/>
        <v>-0.56447471076209232</v>
      </c>
      <c r="O64" s="44">
        <f t="shared" si="38"/>
        <v>-0.66087771559681385</v>
      </c>
      <c r="P64" s="44">
        <f t="shared" si="38"/>
        <v>-0.77081438679261716</v>
      </c>
      <c r="Q64" s="31"/>
      <c r="S64" s="8"/>
      <c r="T64" s="35" t="s">
        <v>18</v>
      </c>
      <c r="U64" s="44">
        <f t="shared" ref="U64:AG64" si="39">(U29-$AH$37)/$AH$38</f>
        <v>-0.76910429002623482</v>
      </c>
      <c r="V64" s="44">
        <f t="shared" si="39"/>
        <v>-0.9208008495726735</v>
      </c>
      <c r="W64" s="44">
        <f t="shared" si="39"/>
        <v>-0.90095270159463492</v>
      </c>
      <c r="X64" s="44">
        <f t="shared" si="39"/>
        <v>-1.1285763034062692</v>
      </c>
      <c r="Y64" s="44">
        <f t="shared" si="39"/>
        <v>-1.0861233202310199</v>
      </c>
      <c r="Z64" s="44">
        <f t="shared" si="39"/>
        <v>-1.035794087858136</v>
      </c>
      <c r="AA64" s="44">
        <f t="shared" si="39"/>
        <v>-1.3073671601925707</v>
      </c>
      <c r="AB64" s="44">
        <f t="shared" si="39"/>
        <v>-1.023467757863838</v>
      </c>
      <c r="AC64" s="44">
        <f t="shared" si="39"/>
        <v>-0.32421435409785476</v>
      </c>
      <c r="AD64" s="44">
        <f t="shared" si="39"/>
        <v>-0.43381236168293769</v>
      </c>
      <c r="AE64" s="44">
        <f t="shared" si="39"/>
        <v>-0.19764302949186979</v>
      </c>
      <c r="AF64" s="44">
        <f t="shared" si="39"/>
        <v>0.10287525864387127</v>
      </c>
      <c r="AG64" s="44">
        <f t="shared" si="39"/>
        <v>0.30655506289469736</v>
      </c>
      <c r="AH64" s="45"/>
    </row>
    <row r="65" spans="3:34" x14ac:dyDescent="0.35">
      <c r="C65" s="35" t="s">
        <v>20</v>
      </c>
      <c r="D65" s="44">
        <f t="shared" ref="D65:P65" si="40">(D30-$Q$37)/$Q$38</f>
        <v>0.93527561994609665</v>
      </c>
      <c r="E65" s="44">
        <f t="shared" si="40"/>
        <v>0.80552097474830642</v>
      </c>
      <c r="F65" s="44">
        <f t="shared" si="40"/>
        <v>0.65833480094426711</v>
      </c>
      <c r="G65" s="44">
        <f t="shared" si="40"/>
        <v>0.52176152073430793</v>
      </c>
      <c r="H65" s="44">
        <f t="shared" si="40"/>
        <v>0.26204418438653837</v>
      </c>
      <c r="I65" s="44">
        <f t="shared" si="40"/>
        <v>1.4725942972363534E-3</v>
      </c>
      <c r="J65" s="44">
        <f t="shared" si="40"/>
        <v>-9.2956497029090396E-2</v>
      </c>
      <c r="K65" s="44">
        <f t="shared" si="40"/>
        <v>-0.27540567173055719</v>
      </c>
      <c r="L65" s="44">
        <f t="shared" si="40"/>
        <v>-0.46935184420391407</v>
      </c>
      <c r="M65" s="44">
        <f t="shared" si="40"/>
        <v>-0.19854661873118132</v>
      </c>
      <c r="N65" s="44">
        <f t="shared" si="40"/>
        <v>-3.0766136059876367E-2</v>
      </c>
      <c r="O65" s="44">
        <f t="shared" si="40"/>
        <v>-0.11316997960340372</v>
      </c>
      <c r="P65" s="44">
        <f t="shared" si="40"/>
        <v>-0.30814051486931771</v>
      </c>
      <c r="Q65" s="31"/>
      <c r="S65" s="8"/>
      <c r="T65" s="35" t="s">
        <v>20</v>
      </c>
      <c r="U65" s="44">
        <f t="shared" ref="U65:AG65" si="41">(U30-$AH$37)/$AH$38</f>
        <v>-1.2265962246708297</v>
      </c>
      <c r="V65" s="44">
        <f t="shared" si="41"/>
        <v>-1.0268545450188209</v>
      </c>
      <c r="W65" s="44">
        <f t="shared" si="41"/>
        <v>-0.98042405599876614</v>
      </c>
      <c r="X65" s="44">
        <f t="shared" si="41"/>
        <v>-0.99901200410518332</v>
      </c>
      <c r="Y65" s="44">
        <f t="shared" si="41"/>
        <v>-0.90248857018817341</v>
      </c>
      <c r="Z65" s="44">
        <f t="shared" si="41"/>
        <v>-0.99668851059188113</v>
      </c>
      <c r="AA65" s="44">
        <f t="shared" si="41"/>
        <v>-1.2083233265323177</v>
      </c>
      <c r="AB65" s="44">
        <f t="shared" si="41"/>
        <v>-1.0838392079637058</v>
      </c>
      <c r="AC65" s="44">
        <f t="shared" si="41"/>
        <v>-1.0667871284508275</v>
      </c>
      <c r="AD65" s="44">
        <f t="shared" si="41"/>
        <v>-1.0308714321096144</v>
      </c>
      <c r="AE65" s="44">
        <f t="shared" si="41"/>
        <v>-0.73515765598443039</v>
      </c>
      <c r="AF65" s="44">
        <f t="shared" si="41"/>
        <v>-0.47941584453724101</v>
      </c>
      <c r="AG65" s="44">
        <f t="shared" si="41"/>
        <v>-0.39848738403154743</v>
      </c>
      <c r="AH65" s="45"/>
    </row>
    <row r="66" spans="3:34" x14ac:dyDescent="0.35">
      <c r="C66" s="35" t="s">
        <v>21</v>
      </c>
      <c r="D66" s="44">
        <f t="shared" ref="D66:P66" si="42">(D31-$Q$37)/$Q$38</f>
        <v>0.2528321034581168</v>
      </c>
      <c r="E66" s="44">
        <f t="shared" si="42"/>
        <v>0.14973514229303433</v>
      </c>
      <c r="F66" s="44">
        <f t="shared" si="42"/>
        <v>0.26495870900047991</v>
      </c>
      <c r="G66" s="44">
        <f t="shared" si="42"/>
        <v>0.12789050956382012</v>
      </c>
      <c r="H66" s="44">
        <f t="shared" si="42"/>
        <v>8.3698058182844245E-2</v>
      </c>
      <c r="I66" s="44">
        <f t="shared" si="42"/>
        <v>-0.22017728922980756</v>
      </c>
      <c r="J66" s="44">
        <f t="shared" si="42"/>
        <v>-0.34074526755975665</v>
      </c>
      <c r="K66" s="44">
        <f t="shared" si="42"/>
        <v>-0.33651696420075977</v>
      </c>
      <c r="L66" s="44">
        <f t="shared" si="42"/>
        <v>-0.44927841096185311</v>
      </c>
      <c r="M66" s="44">
        <f t="shared" si="42"/>
        <v>-0.46909388039710903</v>
      </c>
      <c r="N66" s="44">
        <f t="shared" si="42"/>
        <v>-0.4682840590932984</v>
      </c>
      <c r="O66" s="44">
        <f t="shared" si="42"/>
        <v>-0.56043251282542705</v>
      </c>
      <c r="P66" s="44">
        <f t="shared" si="42"/>
        <v>-0.67141977073077497</v>
      </c>
      <c r="Q66" s="31"/>
      <c r="S66" s="8"/>
      <c r="T66" s="35" t="s">
        <v>21</v>
      </c>
      <c r="U66" s="44">
        <f t="shared" ref="U66:AG66" si="43">(U31-$AH$37)/$AH$38</f>
        <v>0.96808123300401194</v>
      </c>
      <c r="V66" s="44">
        <f t="shared" si="43"/>
        <v>1.0509393745631259</v>
      </c>
      <c r="W66" s="44">
        <f t="shared" si="43"/>
        <v>0.96473382709501698</v>
      </c>
      <c r="X66" s="44">
        <f t="shared" si="43"/>
        <v>0.72001876452451574</v>
      </c>
      <c r="Y66" s="44">
        <f t="shared" si="43"/>
        <v>0.82130732920609439</v>
      </c>
      <c r="Z66" s="44">
        <f t="shared" si="43"/>
        <v>0.88703462876035355</v>
      </c>
      <c r="AA66" s="44">
        <f t="shared" si="43"/>
        <v>0.64625769078866924</v>
      </c>
      <c r="AB66" s="44">
        <f t="shared" si="43"/>
        <v>0.52366387202748965</v>
      </c>
      <c r="AC66" s="44">
        <f t="shared" si="43"/>
        <v>0.76227484146982472</v>
      </c>
      <c r="AD66" s="44">
        <f t="shared" si="43"/>
        <v>0.60148121410011768</v>
      </c>
      <c r="AE66" s="44">
        <f t="shared" si="43"/>
        <v>0.82697822862839143</v>
      </c>
      <c r="AF66" s="44">
        <f t="shared" si="43"/>
        <v>0.73569250042780809</v>
      </c>
      <c r="AG66" s="44">
        <f t="shared" si="43"/>
        <v>0.66598769502874366</v>
      </c>
      <c r="AH66" s="45"/>
    </row>
    <row r="67" spans="3:34" x14ac:dyDescent="0.35">
      <c r="C67" s="35" t="s">
        <v>22</v>
      </c>
      <c r="D67" s="44">
        <f t="shared" ref="D67:P67" si="44">(D32-$Q$37)/$Q$38</f>
        <v>0.14860911683379682</v>
      </c>
      <c r="E67" s="44">
        <f t="shared" si="44"/>
        <v>-0.32842248301004512</v>
      </c>
      <c r="F67" s="44">
        <f t="shared" si="44"/>
        <v>-0.58845496941491726</v>
      </c>
      <c r="G67" s="44">
        <f t="shared" si="44"/>
        <v>-0.61488623653237218</v>
      </c>
      <c r="H67" s="44">
        <f t="shared" si="44"/>
        <v>-0.54956469200755176</v>
      </c>
      <c r="I67" s="44">
        <f t="shared" si="44"/>
        <v>-0.74604926526087889</v>
      </c>
      <c r="J67" s="44">
        <f t="shared" si="44"/>
        <v>-0.92236422290981124</v>
      </c>
      <c r="K67" s="44">
        <f t="shared" si="44"/>
        <v>-1.0115876173635092</v>
      </c>
      <c r="L67" s="44">
        <f t="shared" si="44"/>
        <v>-1.1576029295095565</v>
      </c>
      <c r="M67" s="44">
        <f t="shared" si="44"/>
        <v>-1.2619160341649585</v>
      </c>
      <c r="N67" s="44">
        <f t="shared" si="44"/>
        <v>-1.3592673862538904</v>
      </c>
      <c r="O67" s="44">
        <f t="shared" si="44"/>
        <v>-1.4141049196507531</v>
      </c>
      <c r="P67" s="44">
        <f t="shared" si="44"/>
        <v>-1.5748164604886912</v>
      </c>
      <c r="Q67" s="31"/>
      <c r="S67" s="8"/>
      <c r="T67" s="35" t="s">
        <v>22</v>
      </c>
      <c r="U67" s="44">
        <f t="shared" ref="U67:AG67" si="45">(U32-$AH$37)/$AH$38</f>
        <v>-1.003304559917894</v>
      </c>
      <c r="V67" s="44">
        <f t="shared" si="45"/>
        <v>-1.1533471071328296</v>
      </c>
      <c r="W67" s="44">
        <f t="shared" si="45"/>
        <v>-1.4589455760010448</v>
      </c>
      <c r="X67" s="44">
        <f t="shared" si="45"/>
        <v>-1.4000312320027393</v>
      </c>
      <c r="Y67" s="44">
        <f t="shared" si="45"/>
        <v>-1.4097190185158297</v>
      </c>
      <c r="Z67" s="44">
        <f t="shared" si="45"/>
        <v>-1.3576176300734781</v>
      </c>
      <c r="AA67" s="44">
        <f t="shared" si="45"/>
        <v>-1.5208922759404395</v>
      </c>
      <c r="AB67" s="44">
        <f t="shared" si="45"/>
        <v>-1.5860288568048759</v>
      </c>
      <c r="AC67" s="44">
        <f t="shared" si="45"/>
        <v>-1.5850837069011599</v>
      </c>
      <c r="AD67" s="44">
        <f t="shared" si="45"/>
        <v>-1.3797498903188308</v>
      </c>
      <c r="AE67" s="44">
        <f t="shared" si="45"/>
        <v>-1.324852433411319</v>
      </c>
      <c r="AF67" s="44">
        <f t="shared" si="45"/>
        <v>-1.2856287124070993</v>
      </c>
      <c r="AG67" s="44">
        <f t="shared" si="45"/>
        <v>-1.0461907367990135</v>
      </c>
      <c r="AH67" s="45"/>
    </row>
    <row r="68" spans="3:34" x14ac:dyDescent="0.35">
      <c r="C68" s="35" t="s">
        <v>24</v>
      </c>
      <c r="D68" s="44">
        <f t="shared" ref="D68:P68" si="46">(D33-$Q$37)/$Q$38</f>
        <v>1.4973917435392241</v>
      </c>
      <c r="E68" s="44">
        <f t="shared" si="46"/>
        <v>1.3138494622853591</v>
      </c>
      <c r="F68" s="44">
        <f t="shared" si="46"/>
        <v>1.0722185815872747</v>
      </c>
      <c r="G68" s="44">
        <f t="shared" si="46"/>
        <v>0.95833831211361076</v>
      </c>
      <c r="H68" s="44">
        <f t="shared" si="46"/>
        <v>0.59216282111213103</v>
      </c>
      <c r="I68" s="44">
        <f t="shared" si="46"/>
        <v>0.15914730618124329</v>
      </c>
      <c r="J68" s="44">
        <f t="shared" si="46"/>
        <v>0.19399351812170568</v>
      </c>
      <c r="K68" s="44">
        <f t="shared" si="46"/>
        <v>-0.21712423076857446</v>
      </c>
      <c r="L68" s="44">
        <f t="shared" si="46"/>
        <v>-0.31702225522160304</v>
      </c>
      <c r="M68" s="44">
        <f t="shared" si="46"/>
        <v>2.6583014282211631E-2</v>
      </c>
      <c r="N68" s="44">
        <f t="shared" si="46"/>
        <v>0.37037666350953397</v>
      </c>
      <c r="O68" s="44">
        <f t="shared" si="46"/>
        <v>0.2510682932795168</v>
      </c>
      <c r="P68" s="44">
        <f t="shared" si="46"/>
        <v>2.1828754350512871E-2</v>
      </c>
      <c r="Q68" s="31"/>
      <c r="S68" s="8"/>
      <c r="T68" s="35" t="s">
        <v>24</v>
      </c>
      <c r="U68" s="44">
        <f t="shared" ref="U68:AG68" si="47">(U33-$AH$37)/$AH$38</f>
        <v>0.50405201152538037</v>
      </c>
      <c r="V68" s="44">
        <f t="shared" si="47"/>
        <v>0.35070143964743811</v>
      </c>
      <c r="W68" s="44">
        <f t="shared" si="47"/>
        <v>0.42355674472555621</v>
      </c>
      <c r="X68" s="44">
        <f t="shared" si="47"/>
        <v>0.29580398273992597</v>
      </c>
      <c r="Y68" s="44">
        <f t="shared" si="47"/>
        <v>0.35428513303236209</v>
      </c>
      <c r="Z68" s="44">
        <f t="shared" si="47"/>
        <v>0.18463072531531652</v>
      </c>
      <c r="AA68" s="44">
        <f t="shared" si="47"/>
        <v>0.15312572852477896</v>
      </c>
      <c r="AB68" s="44">
        <f t="shared" si="47"/>
        <v>0.2047151607692842</v>
      </c>
      <c r="AC68" s="44">
        <f t="shared" si="47"/>
        <v>0.12465308767533032</v>
      </c>
      <c r="AD68" s="44">
        <f t="shared" si="47"/>
        <v>0.14233526712401978</v>
      </c>
      <c r="AE68" s="44">
        <f t="shared" si="47"/>
        <v>0.31143833739723054</v>
      </c>
      <c r="AF68" s="44">
        <f t="shared" si="47"/>
        <v>0.265519804575022</v>
      </c>
      <c r="AG68" s="44">
        <f t="shared" si="47"/>
        <v>0.5050759239210727</v>
      </c>
      <c r="AH68" s="45"/>
    </row>
    <row r="69" spans="3:34" x14ac:dyDescent="0.35">
      <c r="C69" s="35" t="s">
        <v>23</v>
      </c>
      <c r="D69" s="44">
        <f t="shared" ref="D69:P69" si="48">(D34-$Q$37)/$Q$38</f>
        <v>1.2684771642984081</v>
      </c>
      <c r="E69" s="44">
        <f t="shared" si="48"/>
        <v>1.517765644081766</v>
      </c>
      <c r="F69" s="44">
        <f t="shared" si="48"/>
        <v>1.226394417792364</v>
      </c>
      <c r="G69" s="44">
        <f t="shared" si="48"/>
        <v>1.3445112872523779</v>
      </c>
      <c r="H69" s="44">
        <f t="shared" si="48"/>
        <v>1.2943925232075555</v>
      </c>
      <c r="I69" s="44">
        <f t="shared" si="48"/>
        <v>1.1341477124598727</v>
      </c>
      <c r="J69" s="44">
        <f t="shared" si="48"/>
        <v>0.99461006066978963</v>
      </c>
      <c r="K69" s="44">
        <f t="shared" si="48"/>
        <v>0.81113214148813673</v>
      </c>
      <c r="L69" s="44">
        <f t="shared" si="48"/>
        <v>0.60946034317734787</v>
      </c>
      <c r="M69" s="44">
        <f t="shared" si="48"/>
        <v>0.72009100588594965</v>
      </c>
      <c r="N69" s="44">
        <f t="shared" si="48"/>
        <v>0.59516626003752893</v>
      </c>
      <c r="O69" s="44">
        <f t="shared" si="48"/>
        <v>0.42351875727354688</v>
      </c>
      <c r="P69" s="44">
        <f t="shared" si="48"/>
        <v>0.11294550961412816</v>
      </c>
      <c r="Q69" s="31"/>
      <c r="S69" s="8"/>
      <c r="T69" s="35" t="s">
        <v>23</v>
      </c>
      <c r="U69" s="44">
        <f t="shared" ref="U69:AG69" si="49">(U34-$AH$37)/$AH$38</f>
        <v>-0.24084425634089462</v>
      </c>
      <c r="V69" s="44">
        <f t="shared" si="49"/>
        <v>-0.13191572993761047</v>
      </c>
      <c r="W69" s="44">
        <f t="shared" si="49"/>
        <v>-0.31909479211939229</v>
      </c>
      <c r="X69" s="44">
        <f t="shared" si="49"/>
        <v>-0.30164890014663215</v>
      </c>
      <c r="Y69" s="44">
        <f t="shared" si="49"/>
        <v>-0.33898232134341932</v>
      </c>
      <c r="Z69" s="44">
        <f t="shared" si="49"/>
        <v>-0.20177806032062776</v>
      </c>
      <c r="AA69" s="44">
        <f t="shared" si="49"/>
        <v>-0.37316524286115277</v>
      </c>
      <c r="AB69" s="44">
        <f t="shared" si="49"/>
        <v>-0.46271819623825605</v>
      </c>
      <c r="AC69" s="44">
        <f t="shared" si="49"/>
        <v>-0.30058560650495147</v>
      </c>
      <c r="AD69" s="44">
        <f t="shared" si="49"/>
        <v>-0.31188802410355682</v>
      </c>
      <c r="AE69" s="44">
        <f t="shared" si="49"/>
        <v>-0.24289208113227956</v>
      </c>
      <c r="AF69" s="44">
        <f t="shared" si="49"/>
        <v>-0.22540680791353104</v>
      </c>
      <c r="AG69" s="44">
        <f t="shared" si="49"/>
        <v>-0.18890039288249555</v>
      </c>
      <c r="AH69" s="45"/>
    </row>
    <row r="70" spans="3:34" x14ac:dyDescent="0.35">
      <c r="C70" s="35" t="s">
        <v>8</v>
      </c>
      <c r="D70" s="44">
        <f t="shared" ref="D70:P70" si="50">(D35-$Q$37)/$Q$38</f>
        <v>0.10971851514230174</v>
      </c>
      <c r="E70" s="44">
        <f t="shared" si="50"/>
        <v>-4.4112884441056224E-2</v>
      </c>
      <c r="F70" s="44">
        <f t="shared" si="50"/>
        <v>-0.16992995382171938</v>
      </c>
      <c r="G70" s="44">
        <f t="shared" si="50"/>
        <v>-0.17580704584549442</v>
      </c>
      <c r="H70" s="44">
        <f t="shared" si="50"/>
        <v>-0.23381217390386858</v>
      </c>
      <c r="I70" s="44">
        <f t="shared" si="50"/>
        <v>-0.39390935884927103</v>
      </c>
      <c r="J70" s="44">
        <f t="shared" si="50"/>
        <v>-0.49777650179202809</v>
      </c>
      <c r="K70" s="44">
        <f t="shared" si="50"/>
        <v>-0.65693465399526729</v>
      </c>
      <c r="L70" s="44">
        <f t="shared" si="50"/>
        <v>-0.77906694046731728</v>
      </c>
      <c r="M70" s="44">
        <f t="shared" si="50"/>
        <v>-0.73177580436960166</v>
      </c>
      <c r="N70" s="44">
        <f t="shared" si="50"/>
        <v>-0.73587547934664022</v>
      </c>
      <c r="O70" s="44">
        <f t="shared" si="50"/>
        <v>-0.7296736522013928</v>
      </c>
      <c r="P70" s="44">
        <f t="shared" si="50"/>
        <v>-0.8419468388824014</v>
      </c>
      <c r="Q70" s="31"/>
      <c r="S70" s="8"/>
      <c r="T70" s="35" t="s">
        <v>8</v>
      </c>
      <c r="U70" s="44">
        <f t="shared" ref="U70:AG70" si="51">(U35-$AH$37)/$AH$38</f>
        <v>0.89069708463725361</v>
      </c>
      <c r="V70" s="44">
        <f t="shared" si="51"/>
        <v>0.97115297019108882</v>
      </c>
      <c r="W70" s="44">
        <f t="shared" si="51"/>
        <v>0.8925086219527093</v>
      </c>
      <c r="X70" s="44">
        <f t="shared" si="51"/>
        <v>0.79303159458658679</v>
      </c>
      <c r="Y70" s="44">
        <f t="shared" si="51"/>
        <v>0.75431982978021339</v>
      </c>
      <c r="Z70" s="44">
        <f t="shared" si="51"/>
        <v>0.62739407396033486</v>
      </c>
      <c r="AA70" s="44">
        <f t="shared" si="51"/>
        <v>0.51677215397955967</v>
      </c>
      <c r="AB70" s="44">
        <f t="shared" si="51"/>
        <v>0.61770628744724476</v>
      </c>
      <c r="AC70" s="44">
        <f t="shared" si="51"/>
        <v>0.62467676798715144</v>
      </c>
      <c r="AD70" s="44">
        <f t="shared" si="51"/>
        <v>0.56631376143267997</v>
      </c>
      <c r="AE70" s="44">
        <f t="shared" si="51"/>
        <v>0.66086813305028147</v>
      </c>
      <c r="AF70" s="44">
        <f t="shared" si="51"/>
        <v>0.6503533403714391</v>
      </c>
      <c r="AG70" s="44">
        <f t="shared" si="51"/>
        <v>0.70958273433765018</v>
      </c>
      <c r="AH70" s="45"/>
    </row>
    <row r="71" spans="3:34" ht="16" thickBot="1" x14ac:dyDescent="0.4">
      <c r="C71" s="37" t="s">
        <v>26</v>
      </c>
      <c r="D71" s="46">
        <f t="shared" ref="D71:P71" si="52">(D36-$Q$37)/$Q$38</f>
        <v>1.1138993340671908</v>
      </c>
      <c r="E71" s="46">
        <f t="shared" si="52"/>
        <v>1.0139454033133417</v>
      </c>
      <c r="F71" s="46">
        <f t="shared" si="52"/>
        <v>1.1464128646535328</v>
      </c>
      <c r="G71" s="46">
        <f t="shared" si="52"/>
        <v>1.0863166016975261</v>
      </c>
      <c r="H71" s="46">
        <f t="shared" si="52"/>
        <v>0.69054513587725852</v>
      </c>
      <c r="I71" s="46">
        <f t="shared" si="52"/>
        <v>0.53482416179219994</v>
      </c>
      <c r="J71" s="46">
        <f t="shared" si="52"/>
        <v>0.47568217106578187</v>
      </c>
      <c r="K71" s="46">
        <f t="shared" si="52"/>
        <v>0.29085343186377327</v>
      </c>
      <c r="L71" s="46">
        <f t="shared" si="52"/>
        <v>8.3713576110070534E-2</v>
      </c>
      <c r="M71" s="46">
        <f t="shared" si="52"/>
        <v>0.14633661003586412</v>
      </c>
      <c r="N71" s="46">
        <f t="shared" si="52"/>
        <v>2.5015439225010067E-2</v>
      </c>
      <c r="O71" s="46">
        <f t="shared" si="52"/>
        <v>-8.3879924748778534E-2</v>
      </c>
      <c r="P71" s="44">
        <f t="shared" si="52"/>
        <v>-0.24781680781169863</v>
      </c>
      <c r="Q71" s="31"/>
      <c r="S71" s="8"/>
      <c r="T71" s="37" t="s">
        <v>26</v>
      </c>
      <c r="U71" s="46">
        <f t="shared" ref="U71:AG71" si="53">(U36-$AH$37)/$AH$38</f>
        <v>-0.79312685007901973</v>
      </c>
      <c r="V71" s="46">
        <f t="shared" si="53"/>
        <v>-0.7293686128241692</v>
      </c>
      <c r="W71" s="46">
        <f t="shared" si="53"/>
        <v>-0.73842629940144866</v>
      </c>
      <c r="X71" s="46">
        <f t="shared" si="53"/>
        <v>-0.74614502361513024</v>
      </c>
      <c r="Y71" s="46">
        <f t="shared" si="53"/>
        <v>-0.80576823004122289</v>
      </c>
      <c r="Z71" s="46">
        <f t="shared" si="53"/>
        <v>-1.054342654718565</v>
      </c>
      <c r="AA71" s="46">
        <f t="shared" si="53"/>
        <v>-0.95092750275362514</v>
      </c>
      <c r="AB71" s="46">
        <f t="shared" si="53"/>
        <v>-0.96884596967824343</v>
      </c>
      <c r="AC71" s="46">
        <f t="shared" si="53"/>
        <v>-1.0583989230553468</v>
      </c>
      <c r="AD71" s="46">
        <f t="shared" si="53"/>
        <v>-0.93080368605366914</v>
      </c>
      <c r="AE71" s="46">
        <f t="shared" si="53"/>
        <v>-1.1924133031530961</v>
      </c>
      <c r="AF71" s="46">
        <f t="shared" si="53"/>
        <v>-1.0978589315354952</v>
      </c>
      <c r="AG71" s="44">
        <f t="shared" si="53"/>
        <v>-1.0511921550395111</v>
      </c>
      <c r="AH71" s="45"/>
    </row>
    <row r="72" spans="3:34" x14ac:dyDescent="0.35">
      <c r="C72" s="40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1" t="s">
        <v>48</v>
      </c>
      <c r="Q72" s="1">
        <f>AVERAGE(D45:P71)</f>
        <v>4.994422096533112E-16</v>
      </c>
      <c r="S72" s="8"/>
      <c r="T72" s="40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1" t="s">
        <v>48</v>
      </c>
      <c r="AH72" s="1">
        <f>AVERAGE(U45:AG71)</f>
        <v>-2.7834651329633556E-17</v>
      </c>
    </row>
    <row r="73" spans="3:34" ht="16" thickBot="1" x14ac:dyDescent="0.4">
      <c r="C73" s="40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1" t="s">
        <v>27</v>
      </c>
      <c r="Q73" s="2">
        <f>STDEV(D45:P71)</f>
        <v>0.999999999999998</v>
      </c>
      <c r="S73" s="8"/>
      <c r="T73" s="40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1" t="s">
        <v>27</v>
      </c>
      <c r="AH73" s="2">
        <f>STDEV(U45:AG71)</f>
        <v>0.99999999999999889</v>
      </c>
    </row>
    <row r="74" spans="3:34" x14ac:dyDescent="0.35">
      <c r="S74" s="8"/>
    </row>
    <row r="75" spans="3:34" x14ac:dyDescent="0.35">
      <c r="S75" s="8"/>
    </row>
    <row r="76" spans="3:34" x14ac:dyDescent="0.35">
      <c r="S76" s="8"/>
    </row>
    <row r="106" spans="2:2" x14ac:dyDescent="0.35">
      <c r="B106" s="7"/>
    </row>
    <row r="107" spans="2:2" x14ac:dyDescent="0.35">
      <c r="B107" s="7"/>
    </row>
    <row r="108" spans="2:2" x14ac:dyDescent="0.35">
      <c r="B108" s="7"/>
    </row>
    <row r="109" spans="2:2" x14ac:dyDescent="0.35">
      <c r="B109" s="7"/>
    </row>
    <row r="110" spans="2:2" x14ac:dyDescent="0.35">
      <c r="B110" s="7"/>
    </row>
    <row r="111" spans="2:2" x14ac:dyDescent="0.35">
      <c r="B111" s="7"/>
    </row>
    <row r="112" spans="2:2" x14ac:dyDescent="0.35">
      <c r="B112" s="7"/>
    </row>
    <row r="113" spans="2:3" x14ac:dyDescent="0.35">
      <c r="B113" s="7"/>
    </row>
    <row r="114" spans="2:3" x14ac:dyDescent="0.35">
      <c r="B114" s="7"/>
    </row>
    <row r="115" spans="2:3" x14ac:dyDescent="0.35">
      <c r="B115" s="7"/>
    </row>
    <row r="116" spans="2:3" x14ac:dyDescent="0.35">
      <c r="B116" s="7"/>
    </row>
    <row r="117" spans="2:3" x14ac:dyDescent="0.35">
      <c r="B117" s="7"/>
    </row>
    <row r="118" spans="2:3" x14ac:dyDescent="0.35">
      <c r="B118" s="7"/>
    </row>
    <row r="119" spans="2:3" x14ac:dyDescent="0.35">
      <c r="B119" s="7"/>
    </row>
    <row r="120" spans="2:3" x14ac:dyDescent="0.35">
      <c r="B120" s="7"/>
    </row>
    <row r="121" spans="2:3" x14ac:dyDescent="0.35">
      <c r="B121" s="7"/>
    </row>
    <row r="122" spans="2:3" x14ac:dyDescent="0.35">
      <c r="B122" s="7"/>
    </row>
    <row r="123" spans="2:3" x14ac:dyDescent="0.35">
      <c r="B123" s="7"/>
    </row>
    <row r="124" spans="2:3" x14ac:dyDescent="0.35">
      <c r="B124" s="7"/>
      <c r="C124" s="48"/>
    </row>
    <row r="125" spans="2:3" x14ac:dyDescent="0.35">
      <c r="B125" s="7"/>
    </row>
    <row r="126" spans="2:3" x14ac:dyDescent="0.35">
      <c r="B126" s="7"/>
    </row>
    <row r="127" spans="2:3" x14ac:dyDescent="0.35">
      <c r="B127" s="7"/>
    </row>
    <row r="128" spans="2:3" x14ac:dyDescent="0.35">
      <c r="B128" s="7"/>
    </row>
    <row r="129" spans="2:3" x14ac:dyDescent="0.35">
      <c r="B129" s="7"/>
    </row>
    <row r="130" spans="2:3" x14ac:dyDescent="0.35">
      <c r="B130" s="7"/>
    </row>
    <row r="131" spans="2:3" x14ac:dyDescent="0.35">
      <c r="B131" s="7"/>
    </row>
    <row r="132" spans="2:3" x14ac:dyDescent="0.35">
      <c r="B132" s="7"/>
    </row>
    <row r="143" spans="2:3" x14ac:dyDescent="0.35">
      <c r="C143" s="48"/>
    </row>
    <row r="162" spans="3:3" x14ac:dyDescent="0.35">
      <c r="C162" s="48"/>
    </row>
    <row r="181" spans="3:3" x14ac:dyDescent="0.35">
      <c r="C181" s="48"/>
    </row>
    <row r="200" spans="3:3" x14ac:dyDescent="0.35">
      <c r="C200" s="48"/>
    </row>
    <row r="219" spans="3:3" x14ac:dyDescent="0.35">
      <c r="C219" s="48"/>
    </row>
    <row r="238" spans="3:3" x14ac:dyDescent="0.35">
      <c r="C238" s="48"/>
    </row>
    <row r="257" spans="3:3" x14ac:dyDescent="0.35">
      <c r="C257" s="48"/>
    </row>
    <row r="276" spans="3:3" x14ac:dyDescent="0.35">
      <c r="C276" s="48"/>
    </row>
    <row r="295" spans="3:3" x14ac:dyDescent="0.35">
      <c r="C295" s="48"/>
    </row>
    <row r="314" spans="3:3" x14ac:dyDescent="0.35">
      <c r="C314" s="48"/>
    </row>
    <row r="333" spans="3:3" x14ac:dyDescent="0.35">
      <c r="C333" s="48"/>
    </row>
    <row r="352" spans="3:3" x14ac:dyDescent="0.35">
      <c r="C352" s="48"/>
    </row>
    <row r="371" spans="3:3" x14ac:dyDescent="0.35">
      <c r="C371" s="48"/>
    </row>
    <row r="390" spans="3:3" x14ac:dyDescent="0.35">
      <c r="C390" s="48"/>
    </row>
    <row r="409" spans="3:3" x14ac:dyDescent="0.35">
      <c r="C409" s="48"/>
    </row>
    <row r="426" spans="3:6" x14ac:dyDescent="0.35">
      <c r="F426" s="48"/>
    </row>
    <row r="427" spans="3:6" x14ac:dyDescent="0.35">
      <c r="F427" s="48"/>
    </row>
    <row r="428" spans="3:6" x14ac:dyDescent="0.35">
      <c r="C428" s="48"/>
      <c r="F428" s="48"/>
    </row>
    <row r="429" spans="3:6" x14ac:dyDescent="0.35">
      <c r="F429" s="48"/>
    </row>
    <row r="430" spans="3:6" x14ac:dyDescent="0.35">
      <c r="F430" s="48"/>
    </row>
    <row r="431" spans="3:6" x14ac:dyDescent="0.35">
      <c r="F431" s="48"/>
    </row>
    <row r="432" spans="3:6" x14ac:dyDescent="0.35">
      <c r="F432" s="48"/>
    </row>
    <row r="433" spans="3:6" x14ac:dyDescent="0.35">
      <c r="F433" s="48"/>
    </row>
    <row r="434" spans="3:6" x14ac:dyDescent="0.35">
      <c r="F434" s="48"/>
    </row>
    <row r="435" spans="3:6" x14ac:dyDescent="0.35">
      <c r="F435" s="48"/>
    </row>
    <row r="436" spans="3:6" x14ac:dyDescent="0.35">
      <c r="F436" s="48"/>
    </row>
    <row r="437" spans="3:6" x14ac:dyDescent="0.35">
      <c r="F437" s="48"/>
    </row>
    <row r="438" spans="3:6" x14ac:dyDescent="0.35">
      <c r="F438" s="48"/>
    </row>
    <row r="439" spans="3:6" x14ac:dyDescent="0.35">
      <c r="F439" s="48"/>
    </row>
    <row r="440" spans="3:6" x14ac:dyDescent="0.35">
      <c r="F440" s="48"/>
    </row>
    <row r="441" spans="3:6" x14ac:dyDescent="0.35">
      <c r="F441" s="48"/>
    </row>
    <row r="442" spans="3:6" x14ac:dyDescent="0.35">
      <c r="F442" s="48"/>
    </row>
    <row r="443" spans="3:6" x14ac:dyDescent="0.35">
      <c r="F443" s="48"/>
    </row>
    <row r="444" spans="3:6" x14ac:dyDescent="0.35">
      <c r="F444" s="48"/>
    </row>
    <row r="445" spans="3:6" x14ac:dyDescent="0.35">
      <c r="F445" s="48"/>
    </row>
    <row r="446" spans="3:6" x14ac:dyDescent="0.35">
      <c r="F446" s="48"/>
    </row>
    <row r="447" spans="3:6" x14ac:dyDescent="0.35">
      <c r="C447" s="48"/>
      <c r="F447" s="48"/>
    </row>
    <row r="448" spans="3:6" x14ac:dyDescent="0.35">
      <c r="F448" s="48"/>
    </row>
    <row r="449" spans="6:6" x14ac:dyDescent="0.35">
      <c r="F449" s="48"/>
    </row>
    <row r="450" spans="6:6" x14ac:dyDescent="0.35">
      <c r="F450" s="48"/>
    </row>
    <row r="451" spans="6:6" x14ac:dyDescent="0.35">
      <c r="F451" s="48"/>
    </row>
    <row r="452" spans="6:6" x14ac:dyDescent="0.35">
      <c r="F452" s="48"/>
    </row>
    <row r="453" spans="6:6" x14ac:dyDescent="0.35">
      <c r="F453" s="48"/>
    </row>
    <row r="454" spans="6:6" x14ac:dyDescent="0.35">
      <c r="F454" s="48"/>
    </row>
    <row r="455" spans="6:6" x14ac:dyDescent="0.35">
      <c r="F455" s="48"/>
    </row>
    <row r="456" spans="6:6" x14ac:dyDescent="0.35">
      <c r="F456" s="48"/>
    </row>
    <row r="457" spans="6:6" x14ac:dyDescent="0.35">
      <c r="F457" s="48"/>
    </row>
    <row r="458" spans="6:6" x14ac:dyDescent="0.35">
      <c r="F458" s="48"/>
    </row>
    <row r="459" spans="6:6" x14ac:dyDescent="0.35">
      <c r="F459" s="48"/>
    </row>
    <row r="460" spans="6:6" x14ac:dyDescent="0.35">
      <c r="F460" s="48"/>
    </row>
    <row r="461" spans="6:6" x14ac:dyDescent="0.35">
      <c r="F461" s="48"/>
    </row>
    <row r="462" spans="6:6" x14ac:dyDescent="0.35">
      <c r="F462" s="48"/>
    </row>
    <row r="463" spans="6:6" x14ac:dyDescent="0.35">
      <c r="F463" s="48"/>
    </row>
    <row r="464" spans="6:6" x14ac:dyDescent="0.35">
      <c r="F464" s="48"/>
    </row>
    <row r="465" spans="3:6" x14ac:dyDescent="0.35">
      <c r="F465" s="48"/>
    </row>
    <row r="466" spans="3:6" x14ac:dyDescent="0.35">
      <c r="C466" s="48"/>
      <c r="F466" s="48"/>
    </row>
    <row r="467" spans="3:6" x14ac:dyDescent="0.35">
      <c r="F467" s="48"/>
    </row>
    <row r="468" spans="3:6" x14ac:dyDescent="0.35">
      <c r="F468" s="48"/>
    </row>
    <row r="469" spans="3:6" x14ac:dyDescent="0.35">
      <c r="F469" s="48"/>
    </row>
    <row r="470" spans="3:6" x14ac:dyDescent="0.35">
      <c r="F470" s="48"/>
    </row>
    <row r="471" spans="3:6" x14ac:dyDescent="0.35">
      <c r="F471" s="48"/>
    </row>
    <row r="472" spans="3:6" x14ac:dyDescent="0.35">
      <c r="F472" s="48"/>
    </row>
    <row r="473" spans="3:6" x14ac:dyDescent="0.35">
      <c r="F473" s="48"/>
    </row>
    <row r="474" spans="3:6" x14ac:dyDescent="0.35">
      <c r="F474" s="48"/>
    </row>
    <row r="475" spans="3:6" x14ac:dyDescent="0.35">
      <c r="F475" s="48"/>
    </row>
    <row r="476" spans="3:6" x14ac:dyDescent="0.35">
      <c r="F476" s="48"/>
    </row>
    <row r="477" spans="3:6" x14ac:dyDescent="0.35">
      <c r="F477" s="48"/>
    </row>
    <row r="478" spans="3:6" x14ac:dyDescent="0.35">
      <c r="F478" s="48"/>
    </row>
    <row r="479" spans="3:6" x14ac:dyDescent="0.35">
      <c r="F479" s="48"/>
    </row>
    <row r="480" spans="3:6" x14ac:dyDescent="0.35">
      <c r="F480" s="48"/>
    </row>
    <row r="481" spans="3:6" x14ac:dyDescent="0.35">
      <c r="F481" s="48"/>
    </row>
    <row r="482" spans="3:6" x14ac:dyDescent="0.35">
      <c r="F482" s="48"/>
    </row>
    <row r="483" spans="3:6" x14ac:dyDescent="0.35">
      <c r="F483" s="48"/>
    </row>
    <row r="484" spans="3:6" x14ac:dyDescent="0.35">
      <c r="F484" s="48"/>
    </row>
    <row r="485" spans="3:6" x14ac:dyDescent="0.35">
      <c r="C485" s="48"/>
      <c r="F485" s="48"/>
    </row>
    <row r="486" spans="3:6" x14ac:dyDescent="0.35">
      <c r="F486" s="48"/>
    </row>
    <row r="487" spans="3:6" x14ac:dyDescent="0.35">
      <c r="F487" s="48"/>
    </row>
    <row r="488" spans="3:6" x14ac:dyDescent="0.35">
      <c r="F488" s="48"/>
    </row>
    <row r="489" spans="3:6" x14ac:dyDescent="0.35">
      <c r="F489" s="48"/>
    </row>
    <row r="490" spans="3:6" x14ac:dyDescent="0.35">
      <c r="F490" s="48"/>
    </row>
    <row r="491" spans="3:6" x14ac:dyDescent="0.35">
      <c r="F491" s="48"/>
    </row>
    <row r="492" spans="3:6" x14ac:dyDescent="0.35">
      <c r="F492" s="48"/>
    </row>
    <row r="493" spans="3:6" x14ac:dyDescent="0.35">
      <c r="F493" s="48"/>
    </row>
    <row r="494" spans="3:6" x14ac:dyDescent="0.35">
      <c r="F494" s="48"/>
    </row>
    <row r="495" spans="3:6" x14ac:dyDescent="0.35">
      <c r="F495" s="48"/>
    </row>
    <row r="496" spans="3:6" x14ac:dyDescent="0.35">
      <c r="F496" s="48"/>
    </row>
    <row r="497" spans="3:6" x14ac:dyDescent="0.35">
      <c r="F497" s="48"/>
    </row>
    <row r="498" spans="3:6" x14ac:dyDescent="0.35">
      <c r="F498" s="48"/>
    </row>
    <row r="499" spans="3:6" x14ac:dyDescent="0.35">
      <c r="F499" s="48"/>
    </row>
    <row r="500" spans="3:6" x14ac:dyDescent="0.35">
      <c r="F500" s="48"/>
    </row>
    <row r="501" spans="3:6" x14ac:dyDescent="0.35">
      <c r="F501" s="48"/>
    </row>
    <row r="502" spans="3:6" x14ac:dyDescent="0.35">
      <c r="F502" s="48"/>
    </row>
    <row r="503" spans="3:6" x14ac:dyDescent="0.35">
      <c r="F503" s="48"/>
    </row>
    <row r="504" spans="3:6" x14ac:dyDescent="0.35">
      <c r="C504" s="48"/>
      <c r="F504" s="48"/>
    </row>
    <row r="505" spans="3:6" x14ac:dyDescent="0.35">
      <c r="F505" s="48"/>
    </row>
    <row r="506" spans="3:6" x14ac:dyDescent="0.35">
      <c r="F506" s="48"/>
    </row>
    <row r="507" spans="3:6" x14ac:dyDescent="0.35">
      <c r="F507" s="48"/>
    </row>
    <row r="508" spans="3:6" x14ac:dyDescent="0.35">
      <c r="F508" s="48"/>
    </row>
    <row r="509" spans="3:6" x14ac:dyDescent="0.35">
      <c r="F509" s="48"/>
    </row>
    <row r="510" spans="3:6" x14ac:dyDescent="0.35">
      <c r="F510" s="48"/>
    </row>
    <row r="511" spans="3:6" x14ac:dyDescent="0.35">
      <c r="F511" s="48"/>
    </row>
    <row r="512" spans="3:6" x14ac:dyDescent="0.35">
      <c r="F512" s="48"/>
    </row>
    <row r="513" spans="3:6" x14ac:dyDescent="0.35">
      <c r="F513" s="48"/>
    </row>
    <row r="514" spans="3:6" x14ac:dyDescent="0.35">
      <c r="F514" s="48"/>
    </row>
    <row r="515" spans="3:6" x14ac:dyDescent="0.35">
      <c r="F515" s="48"/>
    </row>
    <row r="516" spans="3:6" x14ac:dyDescent="0.35">
      <c r="F516" s="48"/>
    </row>
    <row r="517" spans="3:6" x14ac:dyDescent="0.35">
      <c r="F517" s="48"/>
    </row>
    <row r="518" spans="3:6" x14ac:dyDescent="0.35">
      <c r="F518" s="48"/>
    </row>
    <row r="519" spans="3:6" x14ac:dyDescent="0.35">
      <c r="F519" s="48"/>
    </row>
    <row r="520" spans="3:6" x14ac:dyDescent="0.35">
      <c r="F520" s="48"/>
    </row>
    <row r="521" spans="3:6" x14ac:dyDescent="0.35">
      <c r="F521" s="48"/>
    </row>
    <row r="522" spans="3:6" x14ac:dyDescent="0.35">
      <c r="F522" s="48"/>
    </row>
    <row r="523" spans="3:6" x14ac:dyDescent="0.35">
      <c r="C523" s="48"/>
      <c r="F523" s="48"/>
    </row>
    <row r="524" spans="3:6" x14ac:dyDescent="0.35">
      <c r="F524" s="48"/>
    </row>
    <row r="525" spans="3:6" x14ac:dyDescent="0.35">
      <c r="F525" s="48"/>
    </row>
    <row r="526" spans="3:6" x14ac:dyDescent="0.35">
      <c r="F526" s="48"/>
    </row>
    <row r="527" spans="3:6" x14ac:dyDescent="0.35">
      <c r="F527" s="48"/>
    </row>
    <row r="528" spans="3:6" x14ac:dyDescent="0.35">
      <c r="F528" s="48"/>
    </row>
    <row r="529" spans="3:6" x14ac:dyDescent="0.35">
      <c r="F529" s="48"/>
    </row>
    <row r="530" spans="3:6" x14ac:dyDescent="0.35">
      <c r="F530" s="48"/>
    </row>
    <row r="531" spans="3:6" x14ac:dyDescent="0.35">
      <c r="F531" s="48"/>
    </row>
    <row r="532" spans="3:6" x14ac:dyDescent="0.35">
      <c r="F532" s="48"/>
    </row>
    <row r="533" spans="3:6" x14ac:dyDescent="0.35">
      <c r="F533" s="48"/>
    </row>
    <row r="534" spans="3:6" x14ac:dyDescent="0.35">
      <c r="F534" s="48"/>
    </row>
    <row r="535" spans="3:6" x14ac:dyDescent="0.35">
      <c r="F535" s="48"/>
    </row>
    <row r="536" spans="3:6" x14ac:dyDescent="0.35">
      <c r="F536" s="48"/>
    </row>
    <row r="537" spans="3:6" x14ac:dyDescent="0.35">
      <c r="F537" s="48"/>
    </row>
    <row r="538" spans="3:6" x14ac:dyDescent="0.35">
      <c r="F538" s="48"/>
    </row>
    <row r="539" spans="3:6" x14ac:dyDescent="0.35">
      <c r="F539" s="48"/>
    </row>
    <row r="540" spans="3:6" x14ac:dyDescent="0.35">
      <c r="F540" s="48"/>
    </row>
    <row r="541" spans="3:6" x14ac:dyDescent="0.35">
      <c r="F541" s="48"/>
    </row>
    <row r="542" spans="3:6" x14ac:dyDescent="0.35">
      <c r="C542" s="48"/>
      <c r="F542" s="48"/>
    </row>
    <row r="543" spans="3:6" x14ac:dyDescent="0.35">
      <c r="F543" s="48"/>
    </row>
    <row r="544" spans="3:6" x14ac:dyDescent="0.35">
      <c r="F544" s="48"/>
    </row>
    <row r="545" spans="6:6" x14ac:dyDescent="0.35">
      <c r="F545" s="48"/>
    </row>
    <row r="546" spans="6:6" x14ac:dyDescent="0.35">
      <c r="F546" s="48"/>
    </row>
    <row r="547" spans="6:6" x14ac:dyDescent="0.35">
      <c r="F547" s="48"/>
    </row>
    <row r="548" spans="6:6" x14ac:dyDescent="0.35">
      <c r="F548" s="48"/>
    </row>
    <row r="549" spans="6:6" x14ac:dyDescent="0.35">
      <c r="F549" s="48"/>
    </row>
    <row r="550" spans="6:6" x14ac:dyDescent="0.35">
      <c r="F550" s="48"/>
    </row>
    <row r="551" spans="6:6" x14ac:dyDescent="0.35">
      <c r="F551" s="48"/>
    </row>
    <row r="552" spans="6:6" x14ac:dyDescent="0.35">
      <c r="F552" s="48"/>
    </row>
    <row r="553" spans="6:6" x14ac:dyDescent="0.35">
      <c r="F553" s="48"/>
    </row>
    <row r="554" spans="6:6" x14ac:dyDescent="0.35">
      <c r="F554" s="48"/>
    </row>
    <row r="555" spans="6:6" x14ac:dyDescent="0.35">
      <c r="F555" s="48"/>
    </row>
    <row r="556" spans="6:6" x14ac:dyDescent="0.35">
      <c r="F556" s="48"/>
    </row>
    <row r="557" spans="6:6" x14ac:dyDescent="0.35">
      <c r="F557" s="48"/>
    </row>
    <row r="558" spans="6:6" x14ac:dyDescent="0.35">
      <c r="F558" s="48"/>
    </row>
    <row r="559" spans="6:6" x14ac:dyDescent="0.35">
      <c r="F559" s="48"/>
    </row>
    <row r="560" spans="6:6" x14ac:dyDescent="0.35">
      <c r="F560" s="48"/>
    </row>
    <row r="561" spans="3:6" x14ac:dyDescent="0.35">
      <c r="C561" s="48"/>
      <c r="F561" s="48"/>
    </row>
    <row r="562" spans="3:6" x14ac:dyDescent="0.35">
      <c r="F562" s="48"/>
    </row>
    <row r="563" spans="3:6" x14ac:dyDescent="0.35">
      <c r="F563" s="48"/>
    </row>
    <row r="564" spans="3:6" x14ac:dyDescent="0.35">
      <c r="F564" s="48"/>
    </row>
    <row r="565" spans="3:6" x14ac:dyDescent="0.35">
      <c r="F565" s="48"/>
    </row>
    <row r="566" spans="3:6" x14ac:dyDescent="0.35">
      <c r="F566" s="48"/>
    </row>
    <row r="567" spans="3:6" x14ac:dyDescent="0.35">
      <c r="F567" s="48"/>
    </row>
    <row r="568" spans="3:6" x14ac:dyDescent="0.35">
      <c r="F568" s="48"/>
    </row>
    <row r="569" spans="3:6" x14ac:dyDescent="0.35">
      <c r="F569" s="48"/>
    </row>
    <row r="570" spans="3:6" x14ac:dyDescent="0.35">
      <c r="F570" s="48"/>
    </row>
    <row r="571" spans="3:6" x14ac:dyDescent="0.35">
      <c r="F571" s="48"/>
    </row>
    <row r="572" spans="3:6" x14ac:dyDescent="0.35">
      <c r="F572" s="48"/>
    </row>
    <row r="573" spans="3:6" x14ac:dyDescent="0.35">
      <c r="F573" s="48"/>
    </row>
    <row r="574" spans="3:6" x14ac:dyDescent="0.35">
      <c r="F574" s="48"/>
    </row>
    <row r="575" spans="3:6" x14ac:dyDescent="0.35">
      <c r="F575" s="48"/>
    </row>
    <row r="576" spans="3:6" x14ac:dyDescent="0.35">
      <c r="F576" s="48"/>
    </row>
    <row r="577" spans="3:10" x14ac:dyDescent="0.35">
      <c r="F577" s="48"/>
    </row>
    <row r="578" spans="3:10" x14ac:dyDescent="0.35">
      <c r="F578" s="48"/>
    </row>
    <row r="579" spans="3:10" x14ac:dyDescent="0.35">
      <c r="F579" s="48"/>
    </row>
    <row r="580" spans="3:10" x14ac:dyDescent="0.35">
      <c r="C580" s="48"/>
      <c r="F580" s="48"/>
    </row>
    <row r="581" spans="3:10" x14ac:dyDescent="0.35">
      <c r="F581" s="48"/>
    </row>
    <row r="582" spans="3:10" x14ac:dyDescent="0.35">
      <c r="F582" s="48"/>
    </row>
    <row r="583" spans="3:10" x14ac:dyDescent="0.35">
      <c r="F583" s="48"/>
    </row>
    <row r="584" spans="3:10" x14ac:dyDescent="0.35">
      <c r="F584" s="48"/>
      <c r="J584" s="48"/>
    </row>
    <row r="585" spans="3:10" x14ac:dyDescent="0.35">
      <c r="F585" s="48"/>
      <c r="J585" s="48"/>
    </row>
    <row r="586" spans="3:10" x14ac:dyDescent="0.35">
      <c r="F586" s="48"/>
      <c r="J586" s="48"/>
    </row>
    <row r="587" spans="3:10" x14ac:dyDescent="0.35">
      <c r="F587" s="48"/>
      <c r="J587" s="48"/>
    </row>
    <row r="588" spans="3:10" x14ac:dyDescent="0.35">
      <c r="F588" s="48"/>
      <c r="J588" s="48"/>
    </row>
    <row r="589" spans="3:10" x14ac:dyDescent="0.35">
      <c r="F589" s="48"/>
      <c r="J589" s="48"/>
    </row>
    <row r="590" spans="3:10" x14ac:dyDescent="0.35">
      <c r="F590" s="48"/>
      <c r="J590" s="48"/>
    </row>
    <row r="591" spans="3:10" x14ac:dyDescent="0.35">
      <c r="F591" s="48"/>
      <c r="J591" s="48"/>
    </row>
    <row r="592" spans="3:10" x14ac:dyDescent="0.35">
      <c r="F592" s="48"/>
      <c r="J592" s="48"/>
    </row>
    <row r="593" spans="3:10" x14ac:dyDescent="0.35">
      <c r="F593" s="48"/>
      <c r="J593" s="48"/>
    </row>
    <row r="594" spans="3:10" x14ac:dyDescent="0.35">
      <c r="F594" s="48"/>
      <c r="J594" s="48"/>
    </row>
    <row r="595" spans="3:10" x14ac:dyDescent="0.35">
      <c r="F595" s="48"/>
      <c r="J595" s="48"/>
    </row>
    <row r="596" spans="3:10" x14ac:dyDescent="0.35">
      <c r="F596" s="48"/>
      <c r="J596" s="48"/>
    </row>
    <row r="597" spans="3:10" x14ac:dyDescent="0.35">
      <c r="F597" s="48"/>
      <c r="J597" s="48"/>
    </row>
    <row r="598" spans="3:10" x14ac:dyDescent="0.35">
      <c r="F598" s="48"/>
      <c r="J598" s="48"/>
    </row>
    <row r="599" spans="3:10" x14ac:dyDescent="0.35">
      <c r="C599" s="48"/>
      <c r="F599" s="48"/>
      <c r="J599" s="48"/>
    </row>
    <row r="600" spans="3:10" x14ac:dyDescent="0.35">
      <c r="F600" s="48"/>
      <c r="J600" s="48"/>
    </row>
    <row r="601" spans="3:10" x14ac:dyDescent="0.35">
      <c r="F601" s="48"/>
      <c r="J601" s="48"/>
    </row>
    <row r="602" spans="3:10" x14ac:dyDescent="0.35">
      <c r="F602" s="48"/>
      <c r="J602" s="48"/>
    </row>
    <row r="603" spans="3:10" x14ac:dyDescent="0.35">
      <c r="F603" s="48"/>
      <c r="J603" s="48"/>
    </row>
    <row r="604" spans="3:10" x14ac:dyDescent="0.35">
      <c r="F604" s="48"/>
      <c r="J604" s="48"/>
    </row>
    <row r="605" spans="3:10" x14ac:dyDescent="0.35">
      <c r="F605" s="48"/>
      <c r="J605" s="48"/>
    </row>
    <row r="606" spans="3:10" x14ac:dyDescent="0.35">
      <c r="F606" s="48"/>
      <c r="J606" s="48"/>
    </row>
    <row r="607" spans="3:10" x14ac:dyDescent="0.35">
      <c r="F607" s="48"/>
      <c r="J607" s="48"/>
    </row>
    <row r="608" spans="3:10" x14ac:dyDescent="0.35">
      <c r="F608" s="48"/>
      <c r="J608" s="48"/>
    </row>
    <row r="609" spans="3:10" x14ac:dyDescent="0.35">
      <c r="F609" s="48"/>
      <c r="J609" s="48"/>
    </row>
    <row r="610" spans="3:10" x14ac:dyDescent="0.35">
      <c r="F610" s="48"/>
      <c r="J610" s="48"/>
    </row>
    <row r="611" spans="3:10" x14ac:dyDescent="0.35">
      <c r="F611" s="48"/>
      <c r="J611" s="48"/>
    </row>
    <row r="612" spans="3:10" x14ac:dyDescent="0.35">
      <c r="F612" s="48"/>
      <c r="J612" s="48"/>
    </row>
    <row r="613" spans="3:10" x14ac:dyDescent="0.35">
      <c r="F613" s="48"/>
      <c r="J613" s="48"/>
    </row>
    <row r="614" spans="3:10" x14ac:dyDescent="0.35">
      <c r="F614" s="48"/>
      <c r="J614" s="48"/>
    </row>
    <row r="615" spans="3:10" x14ac:dyDescent="0.35">
      <c r="F615" s="48"/>
      <c r="J615" s="48"/>
    </row>
    <row r="616" spans="3:10" x14ac:dyDescent="0.35">
      <c r="F616" s="48"/>
      <c r="J616" s="48"/>
    </row>
    <row r="617" spans="3:10" x14ac:dyDescent="0.35">
      <c r="F617" s="48"/>
      <c r="J617" s="48"/>
    </row>
    <row r="618" spans="3:10" x14ac:dyDescent="0.35">
      <c r="C618" s="48"/>
      <c r="F618" s="48"/>
      <c r="J618" s="48"/>
    </row>
    <row r="619" spans="3:10" x14ac:dyDescent="0.35">
      <c r="F619" s="48"/>
      <c r="J619" s="48"/>
    </row>
    <row r="620" spans="3:10" x14ac:dyDescent="0.35">
      <c r="F620" s="48"/>
      <c r="J620" s="48"/>
    </row>
    <row r="621" spans="3:10" x14ac:dyDescent="0.35">
      <c r="F621" s="48"/>
      <c r="J621" s="48"/>
    </row>
    <row r="622" spans="3:10" x14ac:dyDescent="0.35">
      <c r="F622" s="48"/>
      <c r="J622" s="48"/>
    </row>
    <row r="623" spans="3:10" x14ac:dyDescent="0.35">
      <c r="F623" s="48"/>
      <c r="J623" s="48"/>
    </row>
    <row r="624" spans="3:10" x14ac:dyDescent="0.35">
      <c r="F624" s="48"/>
      <c r="J624" s="48"/>
    </row>
    <row r="625" spans="6:10" x14ac:dyDescent="0.35">
      <c r="F625" s="48"/>
      <c r="J625" s="48"/>
    </row>
    <row r="626" spans="6:10" x14ac:dyDescent="0.35">
      <c r="F626" s="48"/>
      <c r="J626" s="48"/>
    </row>
    <row r="627" spans="6:10" x14ac:dyDescent="0.35">
      <c r="F627" s="48"/>
      <c r="J627" s="48"/>
    </row>
    <row r="628" spans="6:10" x14ac:dyDescent="0.35">
      <c r="F628" s="48"/>
    </row>
    <row r="629" spans="6:10" x14ac:dyDescent="0.35">
      <c r="F629" s="48"/>
    </row>
    <row r="630" spans="6:10" x14ac:dyDescent="0.35">
      <c r="F630" s="48"/>
    </row>
    <row r="631" spans="6:10" x14ac:dyDescent="0.35">
      <c r="F631" s="48"/>
    </row>
    <row r="632" spans="6:10" x14ac:dyDescent="0.35">
      <c r="F632" s="48"/>
    </row>
    <row r="633" spans="6:10" x14ac:dyDescent="0.35">
      <c r="F633" s="48"/>
    </row>
    <row r="634" spans="6:10" x14ac:dyDescent="0.35">
      <c r="F634" s="48"/>
    </row>
    <row r="635" spans="6:10" x14ac:dyDescent="0.35">
      <c r="F635" s="48"/>
    </row>
    <row r="636" spans="6:10" x14ac:dyDescent="0.35">
      <c r="F636" s="48"/>
    </row>
    <row r="637" spans="6:10" x14ac:dyDescent="0.35">
      <c r="F637" s="48"/>
    </row>
    <row r="638" spans="6:10" x14ac:dyDescent="0.35">
      <c r="F638" s="48"/>
    </row>
    <row r="639" spans="6:10" x14ac:dyDescent="0.35">
      <c r="F639" s="48"/>
    </row>
    <row r="640" spans="6:10" x14ac:dyDescent="0.35">
      <c r="F640" s="48"/>
    </row>
    <row r="641" spans="6:6" x14ac:dyDescent="0.35">
      <c r="F641" s="48"/>
    </row>
    <row r="642" spans="6:6" x14ac:dyDescent="0.35">
      <c r="F642" s="48"/>
    </row>
    <row r="643" spans="6:6" x14ac:dyDescent="0.35">
      <c r="F643" s="48"/>
    </row>
    <row r="644" spans="6:6" x14ac:dyDescent="0.35">
      <c r="F644" s="48"/>
    </row>
    <row r="645" spans="6:6" x14ac:dyDescent="0.35">
      <c r="F645" s="48"/>
    </row>
    <row r="646" spans="6:6" x14ac:dyDescent="0.35">
      <c r="F646" s="48"/>
    </row>
    <row r="647" spans="6:6" x14ac:dyDescent="0.35">
      <c r="F647" s="48"/>
    </row>
    <row r="648" spans="6:6" x14ac:dyDescent="0.35">
      <c r="F648" s="48"/>
    </row>
    <row r="649" spans="6:6" x14ac:dyDescent="0.35">
      <c r="F649" s="48"/>
    </row>
    <row r="650" spans="6:6" x14ac:dyDescent="0.35">
      <c r="F650" s="48"/>
    </row>
    <row r="651" spans="6:6" x14ac:dyDescent="0.35">
      <c r="F651" s="48"/>
    </row>
    <row r="652" spans="6:6" x14ac:dyDescent="0.35">
      <c r="F652" s="48"/>
    </row>
    <row r="653" spans="6:6" x14ac:dyDescent="0.35">
      <c r="F653" s="48"/>
    </row>
    <row r="654" spans="6:6" x14ac:dyDescent="0.35">
      <c r="F654" s="48"/>
    </row>
    <row r="655" spans="6:6" x14ac:dyDescent="0.35">
      <c r="F655" s="48"/>
    </row>
    <row r="656" spans="6:6" x14ac:dyDescent="0.35">
      <c r="F656" s="48"/>
    </row>
    <row r="657" spans="6:6" x14ac:dyDescent="0.35">
      <c r="F657" s="48"/>
    </row>
    <row r="658" spans="6:6" x14ac:dyDescent="0.35">
      <c r="F658" s="48"/>
    </row>
    <row r="659" spans="6:6" x14ac:dyDescent="0.35">
      <c r="F659" s="48"/>
    </row>
    <row r="660" spans="6:6" x14ac:dyDescent="0.35">
      <c r="F660" s="48"/>
    </row>
    <row r="661" spans="6:6" x14ac:dyDescent="0.35">
      <c r="F661" s="48"/>
    </row>
    <row r="662" spans="6:6" x14ac:dyDescent="0.35">
      <c r="F662" s="48"/>
    </row>
    <row r="663" spans="6:6" x14ac:dyDescent="0.35">
      <c r="F663" s="48"/>
    </row>
  </sheetData>
  <mergeCells count="2">
    <mergeCell ref="AF6:AH6"/>
    <mergeCell ref="O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normalizálás</vt:lpstr>
      <vt:lpstr>standardizálás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Pálvölgyi Tamás</dc:creator>
  <cp:lastModifiedBy>Szép Tekla</cp:lastModifiedBy>
  <dcterms:created xsi:type="dcterms:W3CDTF">2021-03-28T16:19:39Z</dcterms:created>
  <dcterms:modified xsi:type="dcterms:W3CDTF">2025-12-01T09:06:26Z</dcterms:modified>
</cp:coreProperties>
</file>